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450" yWindow="570" windowWidth="17940" windowHeight="6870" tabRatio="613"/>
  </bookViews>
  <sheets>
    <sheet name="Приамурье и Приморье землетр." sheetId="2" r:id="rId1"/>
  </sheets>
  <definedNames>
    <definedName name="_xlnm._FilterDatabase" localSheetId="0" hidden="1">'Приамурье и Приморье землетр.'!$A$4:$AY$90</definedName>
  </definedNames>
  <calcPr calcId="162913"/>
</workbook>
</file>

<file path=xl/calcChain.xml><?xml version="1.0" encoding="utf-8"?>
<calcChain xmlns="http://schemas.openxmlformats.org/spreadsheetml/2006/main">
  <c r="AB43" i="2" l="1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20" i="2"/>
  <c r="B20" i="2" l="1"/>
  <c r="S20" i="2"/>
  <c r="AB42" i="2" l="1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S74" i="2"/>
  <c r="S57" i="2"/>
  <c r="S7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3" i="2"/>
  <c r="S72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AB91" i="2" l="1"/>
</calcChain>
</file>

<file path=xl/sharedStrings.xml><?xml version="1.0" encoding="utf-8"?>
<sst xmlns="http://schemas.openxmlformats.org/spreadsheetml/2006/main" count="375" uniqueCount="125">
  <si>
    <t>Мес</t>
  </si>
  <si>
    <t>День</t>
  </si>
  <si>
    <t>Час</t>
  </si>
  <si>
    <t>Мин</t>
  </si>
  <si>
    <t>Макросейсмические данные</t>
  </si>
  <si>
    <t>Становой</t>
  </si>
  <si>
    <t>Янкан-Тукурингра-Джагдинский</t>
  </si>
  <si>
    <t>Турано-Буреинский</t>
  </si>
  <si>
    <t>Сихотэ-Алиньский</t>
  </si>
  <si>
    <t>Приграничный</t>
  </si>
  <si>
    <t>SAGSR</t>
  </si>
  <si>
    <t>reg ID</t>
  </si>
  <si>
    <t>Хронология</t>
  </si>
  <si>
    <t>Год</t>
  </si>
  <si>
    <t>Сек</t>
  </si>
  <si>
    <t>M
формула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</si>
  <si>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4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</si>
  <si>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t>φ, °N</t>
  </si>
  <si>
    <t>δφ, °</t>
  </si>
  <si>
    <t>λ, °E</t>
  </si>
  <si>
    <t>δλ, °</t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</si>
  <si>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</si>
  <si>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</si>
  <si>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t>MPVA</t>
  </si>
  <si>
    <t>MSHA</t>
  </si>
  <si>
    <t>Географический район</t>
  </si>
  <si>
    <t>Регион</t>
  </si>
  <si>
    <t>№
района</t>
  </si>
  <si>
    <r>
      <rPr>
        <b/>
        <i/>
        <sz val="8"/>
        <rFont val="Times New Roman"/>
        <family val="1"/>
        <charset val="204"/>
      </rPr>
      <t>Е</t>
    </r>
    <r>
      <rPr>
        <b/>
        <sz val="8"/>
        <rFont val="Times New Roman"/>
        <family val="1"/>
        <charset val="204"/>
      </rPr>
      <t xml:space="preserve">, </t>
    </r>
    <r>
      <rPr>
        <b/>
        <i/>
        <sz val="8"/>
        <rFont val="Times New Roman"/>
        <family val="1"/>
        <charset val="204"/>
      </rPr>
      <t>эрг</t>
    </r>
    <r>
      <rPr>
        <b/>
        <sz val="8"/>
        <rFont val="Times New Roman"/>
        <family val="1"/>
        <charset val="204"/>
      </rPr>
      <t xml:space="preserve">
10**(11.8+1.5*</t>
    </r>
    <r>
      <rPr>
        <b/>
        <i/>
        <sz val="8"/>
        <rFont val="Times New Roman"/>
        <family val="1"/>
        <charset val="204"/>
      </rPr>
      <t>М</t>
    </r>
    <r>
      <rPr>
        <b/>
        <sz val="8"/>
        <rFont val="Times New Roman"/>
        <family val="1"/>
        <charset val="204"/>
      </rPr>
      <t>)
землетрясений</t>
    </r>
  </si>
  <si>
    <r>
      <t>К</t>
    </r>
    <r>
      <rPr>
        <b/>
        <sz val="8"/>
        <color indexed="8"/>
        <rFont val="Times New Roman"/>
        <family val="1"/>
        <charset val="204"/>
      </rPr>
      <t>p</t>
    </r>
  </si>
  <si>
    <t>№
м/с</t>
  </si>
  <si>
    <t>Авдеева Л.И. (сост.)</t>
  </si>
  <si>
    <t>Приамурье и Приморье</t>
  </si>
  <si>
    <t>Зейско-Селемджинский</t>
  </si>
  <si>
    <t>Дальнегорск – 3 балла.</t>
  </si>
  <si>
    <t>PIP220001</t>
  </si>
  <si>
    <t>PIP220002</t>
  </si>
  <si>
    <t>PIP220003</t>
  </si>
  <si>
    <t>PIP220004</t>
  </si>
  <si>
    <t>PIP220005</t>
  </si>
  <si>
    <t>PIP220006</t>
  </si>
  <si>
    <t>PIP220007</t>
  </si>
  <si>
    <t>PIP220008</t>
  </si>
  <si>
    <t>PIP220009</t>
  </si>
  <si>
    <t>PIP220010</t>
  </si>
  <si>
    <t>PIP220011</t>
  </si>
  <si>
    <t>PIP220012</t>
  </si>
  <si>
    <t>PIP220013</t>
  </si>
  <si>
    <t>PIP220014</t>
  </si>
  <si>
    <t>PIP220015</t>
  </si>
  <si>
    <t>PIP220016</t>
  </si>
  <si>
    <t>PIP220017</t>
  </si>
  <si>
    <t>PIP220018</t>
  </si>
  <si>
    <t>PIP220019</t>
  </si>
  <si>
    <t>PIP220020</t>
  </si>
  <si>
    <t>PIP220021</t>
  </si>
  <si>
    <t>PIP220022</t>
  </si>
  <si>
    <t>PIP220023</t>
  </si>
  <si>
    <t>PIP220024</t>
  </si>
  <si>
    <t>PIP220025</t>
  </si>
  <si>
    <t>PIP220026</t>
  </si>
  <si>
    <t>PIP220027</t>
  </si>
  <si>
    <t>PIP220028</t>
  </si>
  <si>
    <t>PIP220029</t>
  </si>
  <si>
    <t>PIP220030</t>
  </si>
  <si>
    <t>PIP220031</t>
  </si>
  <si>
    <t>PIP220032</t>
  </si>
  <si>
    <t>PIP220033</t>
  </si>
  <si>
    <t>PIP220034</t>
  </si>
  <si>
    <t>PIP220035</t>
  </si>
  <si>
    <t>PIP220036</t>
  </si>
  <si>
    <t>PIP220037</t>
  </si>
  <si>
    <t>PIP220038</t>
  </si>
  <si>
    <t>PIP220039</t>
  </si>
  <si>
    <t>PIP220040</t>
  </si>
  <si>
    <t>PIP220041</t>
  </si>
  <si>
    <t>PIP220042</t>
  </si>
  <si>
    <t>PIP220043</t>
  </si>
  <si>
    <t>PIP220044</t>
  </si>
  <si>
    <t>PIP220045</t>
  </si>
  <si>
    <t>PIP220046</t>
  </si>
  <si>
    <t>PIP220047</t>
  </si>
  <si>
    <t>PIP220048</t>
  </si>
  <si>
    <t>PIP220049</t>
  </si>
  <si>
    <t>PIP220050</t>
  </si>
  <si>
    <t>PIP220051</t>
  </si>
  <si>
    <t>PIP220052</t>
  </si>
  <si>
    <t>PIP220053</t>
  </si>
  <si>
    <t>PIP220054</t>
  </si>
  <si>
    <t>PIP220055</t>
  </si>
  <si>
    <t>PIP220056</t>
  </si>
  <si>
    <t>PIP220057</t>
  </si>
  <si>
    <t>PIP220058</t>
  </si>
  <si>
    <t>PIP220059</t>
  </si>
  <si>
    <t>PIP220060</t>
  </si>
  <si>
    <t>PIP220061</t>
  </si>
  <si>
    <t>PIP220062</t>
  </si>
  <si>
    <t>PIP220063</t>
  </si>
  <si>
    <t>PIP220064</t>
  </si>
  <si>
    <t>PIP220065</t>
  </si>
  <si>
    <t>PIP220066</t>
  </si>
  <si>
    <t>PIP220067</t>
  </si>
  <si>
    <t>PIP220068</t>
  </si>
  <si>
    <t>PIP220069</t>
  </si>
  <si>
    <t>PIP220070</t>
  </si>
  <si>
    <t>PIP220071</t>
  </si>
  <si>
    <t>PIP220072</t>
  </si>
  <si>
    <t>PIP220073</t>
  </si>
  <si>
    <t>PIP220074</t>
  </si>
  <si>
    <t>PIP220075</t>
  </si>
  <si>
    <t>PIP220076</t>
  </si>
  <si>
    <t>PIP220077</t>
  </si>
  <si>
    <t>PIP220078</t>
  </si>
  <si>
    <t>PIP220079</t>
  </si>
  <si>
    <t>PIP220080</t>
  </si>
  <si>
    <t>PIP220081</t>
  </si>
  <si>
    <t>PIP220082</t>
  </si>
  <si>
    <t>PIP220083</t>
  </si>
  <si>
    <t>PIP220084</t>
  </si>
  <si>
    <t>PIP220085</t>
  </si>
  <si>
    <r>
      <t>Каталог землетрясений региона «Приамурье и Приморье» за 2022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1.0</t>
    </r>
  </si>
  <si>
    <t>M
значение</t>
  </si>
  <si>
    <t>Код центра</t>
  </si>
  <si>
    <t>PIP220086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</si>
  <si>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http://eqru.gsras.ru/files/Calc-magnitude_M_2003-2022.pdf), 
а также значения энергии Е (эрг), рассчитанные по формуле Е=10**(11.8+1.5*М).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</si>
</sst>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indexed="21"/>
      <name val="Arial Cyr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4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52">
    <xf numFmtId="0" fontId="0" fillId="0" borderId="0" xfId="0"/>
    <xf numFmtId="1" fontId="6" fillId="0" borderId="0" xfId="0" applyNumberFormat="1" applyFont="1" applyFill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164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164" fontId="17" fillId="0" borderId="1" xfId="0" applyNumberFormat="1" applyFont="1" applyFill="1" applyBorder="1" applyAlignment="1">
      <alignment vertical="top"/>
    </xf>
    <xf numFmtId="1" fontId="18" fillId="2" borderId="1" xfId="0" applyNumberFormat="1" applyFont="1" applyFill="1" applyBorder="1" applyAlignment="1">
      <alignment horizontal="center" vertical="center" wrapText="1"/>
    </xf>
    <xf numFmtId="166" fontId="18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166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Alignment="1">
      <alignment vertical="top"/>
    </xf>
    <xf numFmtId="1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164" fontId="3" fillId="0" borderId="0" xfId="0" applyNumberFormat="1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6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1" fontId="5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0" borderId="0" xfId="0" applyFont="1" applyFill="1" applyAlignment="1">
      <alignment horizontal="center" vertical="top"/>
    </xf>
    <xf numFmtId="1" fontId="17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horizontal="lef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18" fillId="2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top"/>
    </xf>
    <xf numFmtId="1" fontId="21" fillId="0" borderId="1" xfId="0" applyNumberFormat="1" applyFont="1" applyFill="1" applyBorder="1" applyAlignment="1">
      <alignment vertical="top"/>
    </xf>
    <xf numFmtId="164" fontId="21" fillId="0" borderId="1" xfId="0" applyNumberFormat="1" applyFont="1" applyFill="1" applyBorder="1" applyAlignment="1">
      <alignment vertical="top"/>
    </xf>
    <xf numFmtId="2" fontId="21" fillId="0" borderId="1" xfId="0" applyNumberFormat="1" applyFont="1" applyFill="1" applyBorder="1" applyAlignment="1">
      <alignment vertical="top"/>
    </xf>
    <xf numFmtId="164" fontId="17" fillId="0" borderId="1" xfId="0" applyNumberFormat="1" applyFont="1" applyFill="1" applyBorder="1" applyAlignment="1">
      <alignment horizontal="right" vertical="top"/>
    </xf>
    <xf numFmtId="164" fontId="21" fillId="0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15" xfId="1"/>
    <cellStyle name="Обычный 9" xfId="2"/>
  </cellStyles>
  <dxfs count="2"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91"/>
  <sheetViews>
    <sheetView tabSelected="1" zoomScaleNormal="100" workbookViewId="0">
      <pane ySplit="4" topLeftCell="A5" activePane="bottomLeft" state="frozen"/>
      <selection pane="bottomLeft"/>
    </sheetView>
  </sheetViews>
  <sheetFormatPr defaultColWidth="9" defaultRowHeight="12" x14ac:dyDescent="0.2"/>
  <cols>
    <col min="1" max="1" width="9.85546875" style="26" customWidth="1"/>
    <col min="2" max="2" width="9.7109375" style="27" customWidth="1"/>
    <col min="3" max="3" width="4.5703125" style="2" bestFit="1" customWidth="1"/>
    <col min="4" max="4" width="4.140625" style="28" bestFit="1" customWidth="1"/>
    <col min="5" max="5" width="5" style="28" bestFit="1" customWidth="1"/>
    <col min="6" max="6" width="3.85546875" style="19" bestFit="1" customWidth="1"/>
    <col min="7" max="7" width="4.28515625" style="29" bestFit="1" customWidth="1"/>
    <col min="8" max="8" width="5.5703125" style="30" customWidth="1"/>
    <col min="9" max="9" width="5.140625" style="30" customWidth="1"/>
    <col min="10" max="10" width="5.5703125" style="42" customWidth="1"/>
    <col min="11" max="11" width="6.28515625" style="42" customWidth="1"/>
    <col min="12" max="12" width="7.7109375" style="42" customWidth="1"/>
    <col min="13" max="13" width="6.140625" style="42" customWidth="1"/>
    <col min="14" max="14" width="5.5703125" style="24" customWidth="1"/>
    <col min="15" max="15" width="3.5703125" style="31" customWidth="1"/>
    <col min="16" max="16" width="4.28515625" style="32" bestFit="1" customWidth="1"/>
    <col min="17" max="17" width="5.5703125" style="32" bestFit="1" customWidth="1"/>
    <col min="18" max="18" width="6" style="32" customWidth="1"/>
    <col min="19" max="19" width="7.7109375" style="32" customWidth="1"/>
    <col min="20" max="20" width="7.85546875" style="32" customWidth="1"/>
    <col min="21" max="21" width="6.7109375" style="32" customWidth="1"/>
    <col min="22" max="22" width="23.85546875" style="32" customWidth="1"/>
    <col min="23" max="23" width="18" style="32" customWidth="1"/>
    <col min="24" max="24" width="24" style="32" customWidth="1"/>
    <col min="25" max="25" width="4.28515625" style="25" customWidth="1"/>
    <col min="26" max="26" width="7.28515625" style="25" customWidth="1"/>
    <col min="27" max="27" width="4.42578125" style="36" customWidth="1"/>
    <col min="28" max="28" width="14.28515625" style="33" customWidth="1"/>
    <col min="29" max="29" width="13.28515625" style="24" customWidth="1"/>
    <col min="30" max="31" width="18.42578125" style="24" bestFit="1" customWidth="1"/>
    <col min="32" max="32" width="6" style="24" bestFit="1" customWidth="1"/>
    <col min="33" max="33" width="6.7109375" style="24" bestFit="1" customWidth="1"/>
    <col min="34" max="34" width="3.7109375" style="24" bestFit="1" customWidth="1"/>
    <col min="35" max="35" width="3.28515625" style="24" bestFit="1" customWidth="1"/>
    <col min="36" max="36" width="6" style="24" bestFit="1" customWidth="1"/>
    <col min="37" max="37" width="17.7109375" style="24" bestFit="1" customWidth="1"/>
    <col min="38" max="16384" width="9" style="24"/>
  </cols>
  <sheetData>
    <row r="1" spans="1:28" ht="15.75" customHeight="1" x14ac:dyDescent="0.25">
      <c r="A1" s="38" t="s">
        <v>120</v>
      </c>
    </row>
    <row r="2" spans="1:28" ht="12.75" x14ac:dyDescent="0.2">
      <c r="A2" s="16" t="s">
        <v>31</v>
      </c>
      <c r="B2" s="17"/>
      <c r="C2" s="1"/>
      <c r="D2" s="18"/>
      <c r="E2" s="18"/>
      <c r="G2" s="19"/>
      <c r="H2" s="20"/>
      <c r="I2" s="20"/>
      <c r="J2" s="43"/>
      <c r="K2" s="43"/>
      <c r="L2" s="43"/>
      <c r="M2" s="43"/>
      <c r="N2" s="21"/>
      <c r="O2" s="22"/>
      <c r="P2" s="23"/>
      <c r="Q2" s="23"/>
      <c r="R2" s="23"/>
      <c r="S2" s="34"/>
      <c r="T2" s="23"/>
      <c r="U2" s="23"/>
      <c r="V2" s="23"/>
      <c r="W2" s="23"/>
      <c r="X2" s="23"/>
      <c r="Z2" s="39"/>
      <c r="AA2" s="35"/>
      <c r="AB2" s="25"/>
    </row>
    <row r="3" spans="1:28" ht="12.75" x14ac:dyDescent="0.2">
      <c r="A3" s="38" t="s">
        <v>124</v>
      </c>
      <c r="B3" s="17"/>
      <c r="C3" s="1"/>
      <c r="D3" s="18"/>
      <c r="E3" s="18"/>
      <c r="G3" s="19"/>
      <c r="H3" s="20"/>
      <c r="I3" s="20"/>
      <c r="J3" s="43"/>
      <c r="K3" s="43"/>
      <c r="L3" s="43"/>
      <c r="M3" s="43"/>
      <c r="N3" s="21"/>
      <c r="O3" s="22"/>
      <c r="P3" s="23"/>
      <c r="Q3" s="23"/>
      <c r="R3" s="23"/>
      <c r="S3" s="34"/>
      <c r="T3" s="23"/>
      <c r="U3" s="23"/>
      <c r="V3" s="23"/>
      <c r="W3" s="23"/>
      <c r="X3" s="23"/>
      <c r="Z3" s="39"/>
      <c r="AA3" s="35"/>
      <c r="AB3" s="25"/>
    </row>
    <row r="4" spans="1:28" s="14" customFormat="1" ht="33" x14ac:dyDescent="0.2">
      <c r="A4" s="7" t="s">
        <v>11</v>
      </c>
      <c r="B4" s="8" t="s">
        <v>12</v>
      </c>
      <c r="C4" s="7" t="s">
        <v>13</v>
      </c>
      <c r="D4" s="7" t="s">
        <v>0</v>
      </c>
      <c r="E4" s="7" t="s">
        <v>1</v>
      </c>
      <c r="F4" s="7" t="s">
        <v>2</v>
      </c>
      <c r="G4" s="7" t="s">
        <v>3</v>
      </c>
      <c r="H4" s="9" t="s">
        <v>14</v>
      </c>
      <c r="I4" s="9" t="s">
        <v>16</v>
      </c>
      <c r="J4" s="44" t="s">
        <v>17</v>
      </c>
      <c r="K4" s="44" t="s">
        <v>18</v>
      </c>
      <c r="L4" s="44" t="s">
        <v>19</v>
      </c>
      <c r="M4" s="44" t="s">
        <v>20</v>
      </c>
      <c r="N4" s="10" t="s">
        <v>21</v>
      </c>
      <c r="O4" s="9" t="s">
        <v>22</v>
      </c>
      <c r="P4" s="10" t="s">
        <v>29</v>
      </c>
      <c r="Q4" s="10" t="s">
        <v>23</v>
      </c>
      <c r="R4" s="10" t="s">
        <v>24</v>
      </c>
      <c r="S4" s="11" t="s">
        <v>15</v>
      </c>
      <c r="T4" s="11" t="s">
        <v>121</v>
      </c>
      <c r="U4" s="7" t="s">
        <v>122</v>
      </c>
      <c r="V4" s="7" t="s">
        <v>25</v>
      </c>
      <c r="W4" s="7" t="s">
        <v>26</v>
      </c>
      <c r="X4" s="37" t="s">
        <v>4</v>
      </c>
      <c r="Y4" s="12" t="s">
        <v>30</v>
      </c>
      <c r="Z4" s="12" t="s">
        <v>27</v>
      </c>
      <c r="AB4" s="13" t="s">
        <v>28</v>
      </c>
    </row>
    <row r="5" spans="1:28" x14ac:dyDescent="0.2">
      <c r="A5" s="3" t="s">
        <v>35</v>
      </c>
      <c r="B5" s="45">
        <f t="shared" ref="B5:B37" si="0">DATE(C5,D5,E5)+TIME(F5,G5,H5)</f>
        <v>44568.868437500001</v>
      </c>
      <c r="C5" s="40">
        <v>2022</v>
      </c>
      <c r="D5" s="40">
        <v>1</v>
      </c>
      <c r="E5" s="40">
        <v>7</v>
      </c>
      <c r="F5" s="40">
        <v>20</v>
      </c>
      <c r="G5" s="40">
        <v>50</v>
      </c>
      <c r="H5" s="6">
        <v>33.524999999999999</v>
      </c>
      <c r="I5" s="6">
        <v>0.64520762902020612</v>
      </c>
      <c r="J5" s="46">
        <v>55.393000000000001</v>
      </c>
      <c r="K5" s="46">
        <v>5.0000000000000001E-3</v>
      </c>
      <c r="L5" s="46">
        <v>129.732</v>
      </c>
      <c r="M5" s="46">
        <v>1.6E-2</v>
      </c>
      <c r="N5" s="40">
        <v>11.05</v>
      </c>
      <c r="O5" s="40">
        <v>0.45100000000000001</v>
      </c>
      <c r="P5" s="6">
        <v>8.6020000000000003</v>
      </c>
      <c r="Q5" s="4">
        <v>3.7879999999999998</v>
      </c>
      <c r="R5" s="4"/>
      <c r="S5" s="4">
        <f t="shared" ref="S5:S37" si="1">(P5-4)/1.8</f>
        <v>2.5566666666666666</v>
      </c>
      <c r="T5" s="4">
        <v>2.6</v>
      </c>
      <c r="U5" s="40" t="s">
        <v>10</v>
      </c>
      <c r="V5" s="40" t="s">
        <v>5</v>
      </c>
      <c r="W5" s="6" t="s">
        <v>32</v>
      </c>
      <c r="X5" s="40"/>
      <c r="Y5" s="6"/>
      <c r="Z5" s="15">
        <v>1</v>
      </c>
      <c r="AA5" s="24"/>
      <c r="AB5" s="5">
        <f t="shared" ref="AB5:AB37" si="2">POWER(10,11.8+1.5*T5)</f>
        <v>5011872336272755</v>
      </c>
    </row>
    <row r="6" spans="1:28" x14ac:dyDescent="0.2">
      <c r="A6" s="3" t="s">
        <v>36</v>
      </c>
      <c r="B6" s="45">
        <f t="shared" si="0"/>
        <v>44571.418425925927</v>
      </c>
      <c r="C6" s="40">
        <v>2022</v>
      </c>
      <c r="D6" s="40">
        <v>1</v>
      </c>
      <c r="E6" s="40">
        <v>10</v>
      </c>
      <c r="F6" s="40">
        <v>10</v>
      </c>
      <c r="G6" s="40">
        <v>2</v>
      </c>
      <c r="H6" s="6">
        <v>32.661000000000001</v>
      </c>
      <c r="I6" s="6">
        <v>1.2091762128998995</v>
      </c>
      <c r="J6" s="46">
        <v>55.457000000000001</v>
      </c>
      <c r="K6" s="46">
        <v>2.8000000000000001E-2</v>
      </c>
      <c r="L6" s="46">
        <v>122.205</v>
      </c>
      <c r="M6" s="46">
        <v>8.5000000000000006E-2</v>
      </c>
      <c r="N6" s="40">
        <v>26.506</v>
      </c>
      <c r="O6" s="40">
        <v>1.331</v>
      </c>
      <c r="P6" s="6">
        <v>8.5660000000000007</v>
      </c>
      <c r="Q6" s="4">
        <v>3.7010000000000001</v>
      </c>
      <c r="R6" s="4"/>
      <c r="S6" s="4">
        <f t="shared" si="1"/>
        <v>2.5366666666666671</v>
      </c>
      <c r="T6" s="4">
        <v>2.5</v>
      </c>
      <c r="U6" s="40" t="s">
        <v>10</v>
      </c>
      <c r="V6" s="40" t="s">
        <v>5</v>
      </c>
      <c r="W6" s="6" t="s">
        <v>32</v>
      </c>
      <c r="X6" s="40"/>
      <c r="Y6" s="6"/>
      <c r="Z6" s="15">
        <v>1</v>
      </c>
      <c r="AA6" s="24"/>
      <c r="AB6" s="5">
        <f t="shared" si="2"/>
        <v>3548133892335782</v>
      </c>
    </row>
    <row r="7" spans="1:28" x14ac:dyDescent="0.2">
      <c r="A7" s="3" t="s">
        <v>37</v>
      </c>
      <c r="B7" s="45">
        <f t="shared" si="0"/>
        <v>44577.07172453704</v>
      </c>
      <c r="C7" s="40">
        <v>2022</v>
      </c>
      <c r="D7" s="40">
        <v>1</v>
      </c>
      <c r="E7" s="40">
        <v>16</v>
      </c>
      <c r="F7" s="40">
        <v>1</v>
      </c>
      <c r="G7" s="40">
        <v>43</v>
      </c>
      <c r="H7" s="6">
        <v>17.303000000000001</v>
      </c>
      <c r="I7" s="6">
        <v>4.265624651452522</v>
      </c>
      <c r="J7" s="46">
        <v>55.734000000000002</v>
      </c>
      <c r="K7" s="46">
        <v>1.4E-2</v>
      </c>
      <c r="L7" s="46">
        <v>126.248</v>
      </c>
      <c r="M7" s="46">
        <v>4.4999999999999998E-2</v>
      </c>
      <c r="N7" s="40">
        <v>9.7620000000000005</v>
      </c>
      <c r="O7" s="40">
        <v>1.9159999999999999</v>
      </c>
      <c r="P7" s="6">
        <v>7.819</v>
      </c>
      <c r="Q7" s="4">
        <v>3.7229999999999999</v>
      </c>
      <c r="R7" s="4"/>
      <c r="S7" s="4">
        <f t="shared" si="1"/>
        <v>2.1216666666666666</v>
      </c>
      <c r="T7" s="4">
        <v>2.1</v>
      </c>
      <c r="U7" s="40" t="s">
        <v>10</v>
      </c>
      <c r="V7" s="40" t="s">
        <v>5</v>
      </c>
      <c r="W7" s="6" t="s">
        <v>32</v>
      </c>
      <c r="X7" s="40"/>
      <c r="Y7" s="6"/>
      <c r="Z7" s="15">
        <v>1</v>
      </c>
      <c r="AA7" s="24"/>
      <c r="AB7" s="5">
        <f t="shared" si="2"/>
        <v>891250938133751.25</v>
      </c>
    </row>
    <row r="8" spans="1:28" x14ac:dyDescent="0.2">
      <c r="A8" s="3" t="s">
        <v>38</v>
      </c>
      <c r="B8" s="45">
        <f t="shared" si="0"/>
        <v>44580.065289351849</v>
      </c>
      <c r="C8" s="40">
        <v>2022</v>
      </c>
      <c r="D8" s="40">
        <v>1</v>
      </c>
      <c r="E8" s="40">
        <v>19</v>
      </c>
      <c r="F8" s="40">
        <v>1</v>
      </c>
      <c r="G8" s="40">
        <v>34</v>
      </c>
      <c r="H8" s="6">
        <v>1.323</v>
      </c>
      <c r="I8" s="6">
        <v>0.26096406786564336</v>
      </c>
      <c r="J8" s="46">
        <v>49.606000000000002</v>
      </c>
      <c r="K8" s="46">
        <v>1.2999999999999999E-2</v>
      </c>
      <c r="L8" s="46">
        <v>131.07300000000001</v>
      </c>
      <c r="M8" s="46">
        <v>3.1E-2</v>
      </c>
      <c r="N8" s="40">
        <v>8.5429999999999993</v>
      </c>
      <c r="O8" s="40">
        <v>1.288</v>
      </c>
      <c r="P8" s="6">
        <v>7.7910000000000004</v>
      </c>
      <c r="Q8" s="4">
        <v>2.9990000000000001</v>
      </c>
      <c r="R8" s="4"/>
      <c r="S8" s="4">
        <f t="shared" si="1"/>
        <v>2.1061111111111113</v>
      </c>
      <c r="T8" s="4">
        <v>2.1</v>
      </c>
      <c r="U8" s="40" t="s">
        <v>10</v>
      </c>
      <c r="V8" s="40" t="s">
        <v>7</v>
      </c>
      <c r="W8" s="6" t="s">
        <v>32</v>
      </c>
      <c r="X8" s="40"/>
      <c r="Y8" s="6"/>
      <c r="Z8" s="15">
        <v>4</v>
      </c>
      <c r="AA8" s="24"/>
      <c r="AB8" s="5">
        <f t="shared" si="2"/>
        <v>891250938133751.25</v>
      </c>
    </row>
    <row r="9" spans="1:28" x14ac:dyDescent="0.2">
      <c r="A9" s="3" t="s">
        <v>39</v>
      </c>
      <c r="B9" s="45">
        <f t="shared" si="0"/>
        <v>44580.215462962966</v>
      </c>
      <c r="C9" s="40">
        <v>2022</v>
      </c>
      <c r="D9" s="40">
        <v>1</v>
      </c>
      <c r="E9" s="40">
        <v>19</v>
      </c>
      <c r="F9" s="40">
        <v>5</v>
      </c>
      <c r="G9" s="40">
        <v>10</v>
      </c>
      <c r="H9" s="6">
        <v>16.07</v>
      </c>
      <c r="I9" s="6">
        <v>0.41780916508287169</v>
      </c>
      <c r="J9" s="46">
        <v>55.639000000000003</v>
      </c>
      <c r="K9" s="46">
        <v>5.0000000000000001E-3</v>
      </c>
      <c r="L9" s="46">
        <v>134.74700000000001</v>
      </c>
      <c r="M9" s="46">
        <v>2.1999999999999999E-2</v>
      </c>
      <c r="N9" s="40">
        <v>10</v>
      </c>
      <c r="O9" s="40">
        <v>0</v>
      </c>
      <c r="P9" s="6">
        <v>7.819</v>
      </c>
      <c r="Q9" s="4">
        <v>3.4140000000000001</v>
      </c>
      <c r="R9" s="4"/>
      <c r="S9" s="4">
        <f t="shared" si="1"/>
        <v>2.1216666666666666</v>
      </c>
      <c r="T9" s="4">
        <v>2.1</v>
      </c>
      <c r="U9" s="40" t="s">
        <v>10</v>
      </c>
      <c r="V9" s="40" t="s">
        <v>5</v>
      </c>
      <c r="W9" s="6" t="s">
        <v>32</v>
      </c>
      <c r="X9" s="40"/>
      <c r="Y9" s="6"/>
      <c r="Z9" s="15">
        <v>1</v>
      </c>
      <c r="AA9" s="24"/>
      <c r="AB9" s="5">
        <f t="shared" si="2"/>
        <v>891250938133751.25</v>
      </c>
    </row>
    <row r="10" spans="1:28" x14ac:dyDescent="0.2">
      <c r="A10" s="3" t="s">
        <v>40</v>
      </c>
      <c r="B10" s="45">
        <f t="shared" si="0"/>
        <v>44581.108159722222</v>
      </c>
      <c r="C10" s="40">
        <v>2022</v>
      </c>
      <c r="D10" s="40">
        <v>1</v>
      </c>
      <c r="E10" s="40">
        <v>20</v>
      </c>
      <c r="F10" s="40">
        <v>2</v>
      </c>
      <c r="G10" s="40">
        <v>35</v>
      </c>
      <c r="H10" s="6">
        <v>45.648000000000003</v>
      </c>
      <c r="I10" s="6">
        <v>0.56986715644597985</v>
      </c>
      <c r="J10" s="46">
        <v>53.991999999999997</v>
      </c>
      <c r="K10" s="46">
        <v>0.01</v>
      </c>
      <c r="L10" s="46">
        <v>135.124</v>
      </c>
      <c r="M10" s="46">
        <v>2.9000000000000001E-2</v>
      </c>
      <c r="N10" s="40">
        <v>11.247999999999999</v>
      </c>
      <c r="O10" s="40">
        <v>0.10299999999999999</v>
      </c>
      <c r="P10" s="6">
        <v>7.4710000000000001</v>
      </c>
      <c r="Q10" s="4">
        <v>3.161</v>
      </c>
      <c r="R10" s="4"/>
      <c r="S10" s="4">
        <f t="shared" si="1"/>
        <v>1.9283333333333332</v>
      </c>
      <c r="T10" s="4">
        <v>1.9</v>
      </c>
      <c r="U10" s="40" t="s">
        <v>10</v>
      </c>
      <c r="V10" s="40" t="s">
        <v>7</v>
      </c>
      <c r="W10" s="6" t="s">
        <v>32</v>
      </c>
      <c r="X10" s="40"/>
      <c r="Y10" s="6"/>
      <c r="Z10" s="15">
        <v>4</v>
      </c>
      <c r="AA10" s="24"/>
      <c r="AB10" s="5">
        <f t="shared" si="2"/>
        <v>446683592150964.06</v>
      </c>
    </row>
    <row r="11" spans="1:28" x14ac:dyDescent="0.2">
      <c r="A11" s="3" t="s">
        <v>41</v>
      </c>
      <c r="B11" s="45">
        <f t="shared" si="0"/>
        <v>44583.988356481481</v>
      </c>
      <c r="C11" s="40">
        <v>2022</v>
      </c>
      <c r="D11" s="40">
        <v>1</v>
      </c>
      <c r="E11" s="40">
        <v>22</v>
      </c>
      <c r="F11" s="40">
        <v>23</v>
      </c>
      <c r="G11" s="40">
        <v>43</v>
      </c>
      <c r="H11" s="6">
        <v>14.568</v>
      </c>
      <c r="I11" s="6">
        <v>0.56250048510264639</v>
      </c>
      <c r="J11" s="46">
        <v>52.859000000000002</v>
      </c>
      <c r="K11" s="46">
        <v>5.0000000000000001E-3</v>
      </c>
      <c r="L11" s="46">
        <v>132.72300000000001</v>
      </c>
      <c r="M11" s="46">
        <v>1.9E-2</v>
      </c>
      <c r="N11" s="40">
        <v>9.8469999999999995</v>
      </c>
      <c r="O11" s="40">
        <v>0.82699999999999996</v>
      </c>
      <c r="P11" s="6">
        <v>7.1520000000000001</v>
      </c>
      <c r="Q11" s="4">
        <v>3.1019999999999999</v>
      </c>
      <c r="R11" s="4"/>
      <c r="S11" s="4">
        <f t="shared" si="1"/>
        <v>1.7511111111111111</v>
      </c>
      <c r="T11" s="4">
        <v>1.8</v>
      </c>
      <c r="U11" s="40" t="s">
        <v>10</v>
      </c>
      <c r="V11" s="40" t="s">
        <v>7</v>
      </c>
      <c r="W11" s="6" t="s">
        <v>32</v>
      </c>
      <c r="X11" s="41"/>
      <c r="Y11" s="3"/>
      <c r="Z11" s="15">
        <v>4</v>
      </c>
      <c r="AA11" s="24"/>
      <c r="AB11" s="5">
        <f t="shared" si="2"/>
        <v>316227766016839.06</v>
      </c>
    </row>
    <row r="12" spans="1:28" x14ac:dyDescent="0.2">
      <c r="A12" s="3" t="s">
        <v>42</v>
      </c>
      <c r="B12" s="45">
        <f t="shared" si="0"/>
        <v>44584.001064814816</v>
      </c>
      <c r="C12" s="40">
        <v>2022</v>
      </c>
      <c r="D12" s="40">
        <v>1</v>
      </c>
      <c r="E12" s="40">
        <v>23</v>
      </c>
      <c r="F12" s="40">
        <v>0</v>
      </c>
      <c r="G12" s="40">
        <v>1</v>
      </c>
      <c r="H12" s="6">
        <v>32.700000000000003</v>
      </c>
      <c r="I12" s="6">
        <v>0.6</v>
      </c>
      <c r="J12" s="46">
        <v>55.19</v>
      </c>
      <c r="K12" s="46">
        <v>0.04</v>
      </c>
      <c r="L12" s="46">
        <v>122.84</v>
      </c>
      <c r="M12" s="46">
        <v>0.11</v>
      </c>
      <c r="N12" s="40">
        <v>15</v>
      </c>
      <c r="O12" s="40">
        <v>2</v>
      </c>
      <c r="P12" s="6">
        <v>6.8</v>
      </c>
      <c r="Q12" s="4">
        <v>2.9</v>
      </c>
      <c r="R12" s="4"/>
      <c r="S12" s="4">
        <f t="shared" si="1"/>
        <v>1.5555555555555554</v>
      </c>
      <c r="T12" s="4">
        <v>1.6</v>
      </c>
      <c r="U12" s="40" t="s">
        <v>10</v>
      </c>
      <c r="V12" s="40" t="s">
        <v>6</v>
      </c>
      <c r="W12" s="6" t="s">
        <v>32</v>
      </c>
      <c r="X12" s="40"/>
      <c r="Y12" s="6"/>
      <c r="Z12" s="15">
        <v>2</v>
      </c>
      <c r="AA12" s="24"/>
      <c r="AB12" s="5">
        <f t="shared" si="2"/>
        <v>158489319246112.38</v>
      </c>
    </row>
    <row r="13" spans="1:28" x14ac:dyDescent="0.2">
      <c r="A13" s="3" t="s">
        <v>43</v>
      </c>
      <c r="B13" s="45">
        <f t="shared" si="0"/>
        <v>44586.132210648146</v>
      </c>
      <c r="C13" s="40">
        <v>2022</v>
      </c>
      <c r="D13" s="40">
        <v>1</v>
      </c>
      <c r="E13" s="40">
        <v>25</v>
      </c>
      <c r="F13" s="40">
        <v>3</v>
      </c>
      <c r="G13" s="40">
        <v>10</v>
      </c>
      <c r="H13" s="6">
        <v>23.74</v>
      </c>
      <c r="I13" s="6">
        <v>1.4</v>
      </c>
      <c r="J13" s="46">
        <v>54.621000000000002</v>
      </c>
      <c r="K13" s="46">
        <v>2E-3</v>
      </c>
      <c r="L13" s="46">
        <v>136.51300000000001</v>
      </c>
      <c r="M13" s="46">
        <v>7.0000000000000001E-3</v>
      </c>
      <c r="N13" s="40">
        <v>8.4830000000000005</v>
      </c>
      <c r="O13" s="40">
        <v>0.39600000000000002</v>
      </c>
      <c r="P13" s="6">
        <v>7.4480000000000004</v>
      </c>
      <c r="Q13" s="4">
        <v>3.3140000000000001</v>
      </c>
      <c r="R13" s="4"/>
      <c r="S13" s="4">
        <f t="shared" si="1"/>
        <v>1.9155555555555557</v>
      </c>
      <c r="T13" s="4">
        <v>1.9</v>
      </c>
      <c r="U13" s="40" t="s">
        <v>10</v>
      </c>
      <c r="V13" s="40" t="s">
        <v>7</v>
      </c>
      <c r="W13" s="6" t="s">
        <v>32</v>
      </c>
      <c r="X13" s="40"/>
      <c r="Y13" s="6"/>
      <c r="Z13" s="15">
        <v>4</v>
      </c>
      <c r="AA13" s="24"/>
      <c r="AB13" s="5">
        <f t="shared" si="2"/>
        <v>446683592150964.06</v>
      </c>
    </row>
    <row r="14" spans="1:28" x14ac:dyDescent="0.2">
      <c r="A14" s="3" t="s">
        <v>44</v>
      </c>
      <c r="B14" s="45">
        <f t="shared" si="0"/>
        <v>44586.675081018519</v>
      </c>
      <c r="C14" s="40">
        <v>2022</v>
      </c>
      <c r="D14" s="40">
        <v>1</v>
      </c>
      <c r="E14" s="40">
        <v>25</v>
      </c>
      <c r="F14" s="40">
        <v>16</v>
      </c>
      <c r="G14" s="40">
        <v>12</v>
      </c>
      <c r="H14" s="6">
        <v>7.8550000000000004</v>
      </c>
      <c r="I14" s="6">
        <v>2.0468753900786361</v>
      </c>
      <c r="J14" s="46">
        <v>52.139200000000002</v>
      </c>
      <c r="K14" s="46">
        <v>4.0000000000000001E-3</v>
      </c>
      <c r="L14" s="46">
        <v>132.39519999999999</v>
      </c>
      <c r="M14" s="46">
        <v>1.157E-2</v>
      </c>
      <c r="N14" s="40">
        <v>10.24</v>
      </c>
      <c r="O14" s="40">
        <v>1.756</v>
      </c>
      <c r="P14" s="6">
        <v>6.4180000000000001</v>
      </c>
      <c r="Q14" s="4">
        <v>2.5</v>
      </c>
      <c r="R14" s="4"/>
      <c r="S14" s="4">
        <f t="shared" si="1"/>
        <v>1.3433333333333335</v>
      </c>
      <c r="T14" s="4">
        <v>1.3</v>
      </c>
      <c r="U14" s="40" t="s">
        <v>10</v>
      </c>
      <c r="V14" s="40" t="s">
        <v>7</v>
      </c>
      <c r="W14" s="6" t="s">
        <v>32</v>
      </c>
      <c r="X14" s="40"/>
      <c r="Y14" s="6"/>
      <c r="Z14" s="15">
        <v>4</v>
      </c>
      <c r="AA14" s="24"/>
      <c r="AB14" s="5">
        <f t="shared" si="2"/>
        <v>56234132519035.117</v>
      </c>
    </row>
    <row r="15" spans="1:28" x14ac:dyDescent="0.2">
      <c r="A15" s="3" t="s">
        <v>45</v>
      </c>
      <c r="B15" s="45">
        <f t="shared" si="0"/>
        <v>44590.120879629627</v>
      </c>
      <c r="C15" s="40">
        <v>2022</v>
      </c>
      <c r="D15" s="40">
        <v>1</v>
      </c>
      <c r="E15" s="40">
        <v>29</v>
      </c>
      <c r="F15" s="40">
        <v>2</v>
      </c>
      <c r="G15" s="40">
        <v>54</v>
      </c>
      <c r="H15" s="6">
        <v>4.3920000000000003</v>
      </c>
      <c r="I15" s="6">
        <v>0.35274241138267842</v>
      </c>
      <c r="J15" s="46">
        <v>55.642000000000003</v>
      </c>
      <c r="K15" s="46">
        <v>1.2E-2</v>
      </c>
      <c r="L15" s="46">
        <v>133.42599999999999</v>
      </c>
      <c r="M15" s="46">
        <v>4.7E-2</v>
      </c>
      <c r="N15" s="40">
        <v>13.057</v>
      </c>
      <c r="O15" s="40">
        <v>2.04</v>
      </c>
      <c r="P15" s="6">
        <v>7.617</v>
      </c>
      <c r="Q15" s="4">
        <v>3.36</v>
      </c>
      <c r="R15" s="4"/>
      <c r="S15" s="4">
        <f t="shared" si="1"/>
        <v>2.0094444444444446</v>
      </c>
      <c r="T15" s="4">
        <v>2</v>
      </c>
      <c r="U15" s="40" t="s">
        <v>10</v>
      </c>
      <c r="V15" s="40" t="s">
        <v>5</v>
      </c>
      <c r="W15" s="6" t="s">
        <v>32</v>
      </c>
      <c r="X15" s="40"/>
      <c r="Y15" s="6"/>
      <c r="Z15" s="15">
        <v>1</v>
      </c>
      <c r="AA15" s="24"/>
      <c r="AB15" s="5">
        <f t="shared" si="2"/>
        <v>630957344480198.25</v>
      </c>
    </row>
    <row r="16" spans="1:28" x14ac:dyDescent="0.2">
      <c r="A16" s="3" t="s">
        <v>46</v>
      </c>
      <c r="B16" s="45">
        <f t="shared" si="0"/>
        <v>44593.673958333333</v>
      </c>
      <c r="C16" s="40">
        <v>2022</v>
      </c>
      <c r="D16" s="40">
        <v>2</v>
      </c>
      <c r="E16" s="40">
        <v>1</v>
      </c>
      <c r="F16" s="40">
        <v>16</v>
      </c>
      <c r="G16" s="40">
        <v>10</v>
      </c>
      <c r="H16" s="6">
        <v>30.7</v>
      </c>
      <c r="I16" s="6">
        <v>0.2</v>
      </c>
      <c r="J16" s="46">
        <v>55.44</v>
      </c>
      <c r="K16" s="46">
        <v>0.02</v>
      </c>
      <c r="L16" s="46">
        <v>131.41</v>
      </c>
      <c r="M16" s="46">
        <v>0.06</v>
      </c>
      <c r="N16" s="40">
        <v>13</v>
      </c>
      <c r="O16" s="40">
        <v>2</v>
      </c>
      <c r="P16" s="6">
        <v>6.4</v>
      </c>
      <c r="Q16" s="4">
        <v>2.4</v>
      </c>
      <c r="R16" s="4"/>
      <c r="S16" s="4">
        <f t="shared" si="1"/>
        <v>1.3333333333333335</v>
      </c>
      <c r="T16" s="4">
        <v>1.3</v>
      </c>
      <c r="U16" s="40" t="s">
        <v>10</v>
      </c>
      <c r="V16" s="40" t="s">
        <v>5</v>
      </c>
      <c r="W16" s="6" t="s">
        <v>32</v>
      </c>
      <c r="X16" s="40"/>
      <c r="Y16" s="6"/>
      <c r="Z16" s="15">
        <v>1</v>
      </c>
      <c r="AA16" s="24"/>
      <c r="AB16" s="5">
        <f t="shared" si="2"/>
        <v>56234132519035.117</v>
      </c>
    </row>
    <row r="17" spans="1:28" x14ac:dyDescent="0.2">
      <c r="A17" s="3" t="s">
        <v>47</v>
      </c>
      <c r="B17" s="45">
        <f t="shared" si="0"/>
        <v>44596.084988425922</v>
      </c>
      <c r="C17" s="40">
        <v>2022</v>
      </c>
      <c r="D17" s="40">
        <v>2</v>
      </c>
      <c r="E17" s="40">
        <v>4</v>
      </c>
      <c r="F17" s="40">
        <v>2</v>
      </c>
      <c r="G17" s="40">
        <v>2</v>
      </c>
      <c r="H17" s="6">
        <v>23.7</v>
      </c>
      <c r="I17" s="6">
        <v>0.6</v>
      </c>
      <c r="J17" s="46">
        <v>54.86</v>
      </c>
      <c r="K17" s="46">
        <v>0</v>
      </c>
      <c r="L17" s="46">
        <v>134.46</v>
      </c>
      <c r="M17" s="46">
        <v>0.01</v>
      </c>
      <c r="N17" s="40">
        <v>12</v>
      </c>
      <c r="O17" s="40">
        <v>1</v>
      </c>
      <c r="P17" s="6">
        <v>7.6</v>
      </c>
      <c r="Q17" s="4">
        <v>3.3</v>
      </c>
      <c r="R17" s="4"/>
      <c r="S17" s="4">
        <f t="shared" si="1"/>
        <v>1.9999999999999998</v>
      </c>
      <c r="T17" s="4">
        <v>2</v>
      </c>
      <c r="U17" s="40" t="s">
        <v>10</v>
      </c>
      <c r="V17" s="40" t="s">
        <v>5</v>
      </c>
      <c r="W17" s="6" t="s">
        <v>32</v>
      </c>
      <c r="X17" s="40"/>
      <c r="Y17" s="6"/>
      <c r="Z17" s="15">
        <v>1</v>
      </c>
      <c r="AA17" s="24"/>
      <c r="AB17" s="5">
        <f t="shared" si="2"/>
        <v>630957344480198.25</v>
      </c>
    </row>
    <row r="18" spans="1:28" x14ac:dyDescent="0.2">
      <c r="A18" s="3" t="s">
        <v>48</v>
      </c>
      <c r="B18" s="45">
        <f t="shared" si="0"/>
        <v>44596.853368055556</v>
      </c>
      <c r="C18" s="40">
        <v>2022</v>
      </c>
      <c r="D18" s="40">
        <v>2</v>
      </c>
      <c r="E18" s="40">
        <v>4</v>
      </c>
      <c r="F18" s="40">
        <v>20</v>
      </c>
      <c r="G18" s="40">
        <v>28</v>
      </c>
      <c r="H18" s="6">
        <v>51.7</v>
      </c>
      <c r="I18" s="6">
        <v>2.8</v>
      </c>
      <c r="J18" s="46">
        <v>52.07</v>
      </c>
      <c r="K18" s="46">
        <v>0.01</v>
      </c>
      <c r="L18" s="46">
        <v>134.5</v>
      </c>
      <c r="M18" s="46">
        <v>0.02</v>
      </c>
      <c r="N18" s="40">
        <v>11</v>
      </c>
      <c r="O18" s="40">
        <v>2</v>
      </c>
      <c r="P18" s="6">
        <v>6.2</v>
      </c>
      <c r="Q18" s="4">
        <v>2.5</v>
      </c>
      <c r="R18" s="4"/>
      <c r="S18" s="4">
        <f t="shared" si="1"/>
        <v>1.2222222222222223</v>
      </c>
      <c r="T18" s="4">
        <v>1.2</v>
      </c>
      <c r="U18" s="40" t="s">
        <v>10</v>
      </c>
      <c r="V18" s="40" t="s">
        <v>7</v>
      </c>
      <c r="W18" s="6" t="s">
        <v>32</v>
      </c>
      <c r="X18" s="41"/>
      <c r="Y18" s="3"/>
      <c r="Z18" s="15">
        <v>4</v>
      </c>
      <c r="AA18" s="24"/>
      <c r="AB18" s="5">
        <f t="shared" si="2"/>
        <v>39810717055349.93</v>
      </c>
    </row>
    <row r="19" spans="1:28" x14ac:dyDescent="0.2">
      <c r="A19" s="3" t="s">
        <v>49</v>
      </c>
      <c r="B19" s="45">
        <f t="shared" si="0"/>
        <v>44606.669131944444</v>
      </c>
      <c r="C19" s="40">
        <v>2022</v>
      </c>
      <c r="D19" s="40">
        <v>2</v>
      </c>
      <c r="E19" s="40">
        <v>14</v>
      </c>
      <c r="F19" s="40">
        <v>16</v>
      </c>
      <c r="G19" s="40">
        <v>3</v>
      </c>
      <c r="H19" s="6">
        <v>33</v>
      </c>
      <c r="I19" s="6">
        <v>1.2</v>
      </c>
      <c r="J19" s="46">
        <v>49.02</v>
      </c>
      <c r="K19" s="46">
        <v>0.02</v>
      </c>
      <c r="L19" s="46">
        <v>131.54</v>
      </c>
      <c r="M19" s="46">
        <v>0.05</v>
      </c>
      <c r="N19" s="40">
        <v>9</v>
      </c>
      <c r="O19" s="40">
        <v>2</v>
      </c>
      <c r="P19" s="6">
        <v>8.5</v>
      </c>
      <c r="Q19" s="4">
        <v>3.7</v>
      </c>
      <c r="R19" s="4"/>
      <c r="S19" s="4">
        <f t="shared" si="1"/>
        <v>2.5</v>
      </c>
      <c r="T19" s="4">
        <v>2.5</v>
      </c>
      <c r="U19" s="40" t="s">
        <v>10</v>
      </c>
      <c r="V19" s="40" t="s">
        <v>7</v>
      </c>
      <c r="W19" s="6" t="s">
        <v>32</v>
      </c>
      <c r="X19" s="40"/>
      <c r="Y19" s="6"/>
      <c r="Z19" s="15">
        <v>4</v>
      </c>
      <c r="AA19" s="24"/>
      <c r="AB19" s="5">
        <f t="shared" si="2"/>
        <v>3548133892335782</v>
      </c>
    </row>
    <row r="20" spans="1:28" x14ac:dyDescent="0.2">
      <c r="A20" s="3" t="s">
        <v>50</v>
      </c>
      <c r="B20" s="45">
        <f t="shared" si="0"/>
        <v>44613.319745370369</v>
      </c>
      <c r="C20" s="40">
        <v>2022</v>
      </c>
      <c r="D20" s="47">
        <v>2</v>
      </c>
      <c r="E20" s="47">
        <v>21</v>
      </c>
      <c r="F20" s="47">
        <v>7</v>
      </c>
      <c r="G20" s="47">
        <v>40</v>
      </c>
      <c r="H20" s="48">
        <v>26</v>
      </c>
      <c r="I20" s="48">
        <v>0</v>
      </c>
      <c r="J20" s="49">
        <v>55.89</v>
      </c>
      <c r="K20" s="49">
        <v>0.41</v>
      </c>
      <c r="L20" s="49">
        <v>131.19999999999999</v>
      </c>
      <c r="M20" s="49">
        <v>0.05</v>
      </c>
      <c r="N20" s="47">
        <v>10</v>
      </c>
      <c r="O20" s="40">
        <v>1</v>
      </c>
      <c r="P20" s="50">
        <v>7.8</v>
      </c>
      <c r="Q20" s="51">
        <v>3.2</v>
      </c>
      <c r="R20" s="51"/>
      <c r="S20" s="4">
        <f t="shared" si="1"/>
        <v>2.1111111111111112</v>
      </c>
      <c r="T20" s="4">
        <v>2.1</v>
      </c>
      <c r="U20" s="40" t="s">
        <v>10</v>
      </c>
      <c r="V20" s="40" t="s">
        <v>5</v>
      </c>
      <c r="W20" s="6" t="s">
        <v>32</v>
      </c>
      <c r="X20" s="15"/>
      <c r="Y20" s="24"/>
      <c r="Z20" s="5">
        <v>1</v>
      </c>
      <c r="AA20" s="24"/>
      <c r="AB20" s="5">
        <f t="shared" si="2"/>
        <v>891250938133751.25</v>
      </c>
    </row>
    <row r="21" spans="1:28" x14ac:dyDescent="0.2">
      <c r="A21" s="3" t="s">
        <v>51</v>
      </c>
      <c r="B21" s="45">
        <f t="shared" si="0"/>
        <v>44622.15357638889</v>
      </c>
      <c r="C21" s="40">
        <v>2022</v>
      </c>
      <c r="D21" s="40">
        <v>3</v>
      </c>
      <c r="E21" s="40">
        <v>2</v>
      </c>
      <c r="F21" s="40">
        <v>3</v>
      </c>
      <c r="G21" s="40">
        <v>41</v>
      </c>
      <c r="H21" s="6">
        <v>9.8000000000000007</v>
      </c>
      <c r="I21" s="6">
        <v>0.7</v>
      </c>
      <c r="J21" s="46">
        <v>49.9</v>
      </c>
      <c r="K21" s="46">
        <v>0.01</v>
      </c>
      <c r="L21" s="46">
        <v>132.29</v>
      </c>
      <c r="M21" s="46">
        <v>0.04</v>
      </c>
      <c r="N21" s="40">
        <v>12</v>
      </c>
      <c r="O21" s="40">
        <v>1</v>
      </c>
      <c r="P21" s="6">
        <v>9.5</v>
      </c>
      <c r="Q21" s="4">
        <v>4.2</v>
      </c>
      <c r="R21" s="4"/>
      <c r="S21" s="4">
        <f t="shared" si="1"/>
        <v>3.0555555555555554</v>
      </c>
      <c r="T21" s="4">
        <v>3.1</v>
      </c>
      <c r="U21" s="40" t="s">
        <v>10</v>
      </c>
      <c r="V21" s="40" t="s">
        <v>7</v>
      </c>
      <c r="W21" s="6" t="s">
        <v>32</v>
      </c>
      <c r="X21" s="40"/>
      <c r="Y21" s="6"/>
      <c r="Z21" s="15">
        <v>4</v>
      </c>
      <c r="AA21" s="24"/>
      <c r="AB21" s="5">
        <f t="shared" si="2"/>
        <v>2.8183829312644916E+16</v>
      </c>
    </row>
    <row r="22" spans="1:28" x14ac:dyDescent="0.2">
      <c r="A22" s="3" t="s">
        <v>52</v>
      </c>
      <c r="B22" s="45">
        <f t="shared" si="0"/>
        <v>44624.084074074075</v>
      </c>
      <c r="C22" s="40">
        <v>2022</v>
      </c>
      <c r="D22" s="40">
        <v>3</v>
      </c>
      <c r="E22" s="40">
        <v>4</v>
      </c>
      <c r="F22" s="40">
        <v>2</v>
      </c>
      <c r="G22" s="40">
        <v>1</v>
      </c>
      <c r="H22" s="6">
        <v>4.4000000000000004</v>
      </c>
      <c r="I22" s="6">
        <v>0.7</v>
      </c>
      <c r="J22" s="46">
        <v>53.29</v>
      </c>
      <c r="K22" s="46">
        <v>0.04</v>
      </c>
      <c r="L22" s="46">
        <v>136.24</v>
      </c>
      <c r="M22" s="46">
        <v>0.06</v>
      </c>
      <c r="N22" s="40">
        <v>9</v>
      </c>
      <c r="O22" s="40">
        <v>2</v>
      </c>
      <c r="P22" s="6">
        <v>6.9</v>
      </c>
      <c r="Q22" s="4">
        <v>2.8</v>
      </c>
      <c r="R22" s="4"/>
      <c r="S22" s="4">
        <f t="shared" si="1"/>
        <v>1.6111111111111112</v>
      </c>
      <c r="T22" s="4">
        <v>1.6</v>
      </c>
      <c r="U22" s="40" t="s">
        <v>10</v>
      </c>
      <c r="V22" s="40" t="s">
        <v>7</v>
      </c>
      <c r="W22" s="6" t="s">
        <v>32</v>
      </c>
      <c r="X22" s="41"/>
      <c r="Y22" s="3"/>
      <c r="Z22" s="15">
        <v>4</v>
      </c>
      <c r="AA22" s="24"/>
      <c r="AB22" s="5">
        <f t="shared" si="2"/>
        <v>158489319246112.38</v>
      </c>
    </row>
    <row r="23" spans="1:28" x14ac:dyDescent="0.2">
      <c r="A23" s="3" t="s">
        <v>53</v>
      </c>
      <c r="B23" s="45">
        <f t="shared" si="0"/>
        <v>44625.398854166669</v>
      </c>
      <c r="C23" s="40">
        <v>2022</v>
      </c>
      <c r="D23" s="40">
        <v>3</v>
      </c>
      <c r="E23" s="40">
        <v>5</v>
      </c>
      <c r="F23" s="40">
        <v>9</v>
      </c>
      <c r="G23" s="40">
        <v>34</v>
      </c>
      <c r="H23" s="6">
        <v>21.3</v>
      </c>
      <c r="I23" s="6">
        <v>1</v>
      </c>
      <c r="J23" s="46">
        <v>55.08</v>
      </c>
      <c r="K23" s="46">
        <v>0.03</v>
      </c>
      <c r="L23" s="46">
        <v>122.28</v>
      </c>
      <c r="M23" s="46">
        <v>0.11</v>
      </c>
      <c r="N23" s="40">
        <v>14</v>
      </c>
      <c r="O23" s="40">
        <v>2</v>
      </c>
      <c r="P23" s="6">
        <v>6.9</v>
      </c>
      <c r="Q23" s="4">
        <v>2.9</v>
      </c>
      <c r="R23" s="4"/>
      <c r="S23" s="4">
        <f t="shared" si="1"/>
        <v>1.6111111111111112</v>
      </c>
      <c r="T23" s="4">
        <v>1.6</v>
      </c>
      <c r="U23" s="40" t="s">
        <v>10</v>
      </c>
      <c r="V23" s="40" t="s">
        <v>6</v>
      </c>
      <c r="W23" s="6" t="s">
        <v>32</v>
      </c>
      <c r="X23" s="40"/>
      <c r="Y23" s="6"/>
      <c r="Z23" s="15">
        <v>2</v>
      </c>
      <c r="AA23" s="24"/>
      <c r="AB23" s="5">
        <f t="shared" si="2"/>
        <v>158489319246112.38</v>
      </c>
    </row>
    <row r="24" spans="1:28" x14ac:dyDescent="0.2">
      <c r="A24" s="3" t="s">
        <v>54</v>
      </c>
      <c r="B24" s="45">
        <f t="shared" si="0"/>
        <v>44630.698391203703</v>
      </c>
      <c r="C24" s="40">
        <v>2022</v>
      </c>
      <c r="D24" s="40">
        <v>3</v>
      </c>
      <c r="E24" s="40">
        <v>10</v>
      </c>
      <c r="F24" s="40">
        <v>16</v>
      </c>
      <c r="G24" s="40">
        <v>45</v>
      </c>
      <c r="H24" s="6">
        <v>41.3</v>
      </c>
      <c r="I24" s="6">
        <v>0.5</v>
      </c>
      <c r="J24" s="46">
        <v>54.24</v>
      </c>
      <c r="K24" s="46">
        <v>0.01</v>
      </c>
      <c r="L24" s="46">
        <v>126.23</v>
      </c>
      <c r="M24" s="46">
        <v>0.02</v>
      </c>
      <c r="N24" s="40">
        <v>11</v>
      </c>
      <c r="O24" s="40">
        <v>1</v>
      </c>
      <c r="P24" s="6">
        <v>7.8</v>
      </c>
      <c r="Q24" s="4">
        <v>3.7</v>
      </c>
      <c r="R24" s="4"/>
      <c r="S24" s="4">
        <f t="shared" si="1"/>
        <v>2.1111111111111112</v>
      </c>
      <c r="T24" s="4">
        <v>2.1</v>
      </c>
      <c r="U24" s="40" t="s">
        <v>10</v>
      </c>
      <c r="V24" s="40" t="s">
        <v>6</v>
      </c>
      <c r="W24" s="6" t="s">
        <v>32</v>
      </c>
      <c r="X24" s="40"/>
      <c r="Y24" s="6"/>
      <c r="Z24" s="15">
        <v>2</v>
      </c>
      <c r="AA24" s="24"/>
      <c r="AB24" s="5">
        <f t="shared" si="2"/>
        <v>891250938133751.25</v>
      </c>
    </row>
    <row r="25" spans="1:28" x14ac:dyDescent="0.2">
      <c r="A25" s="3" t="s">
        <v>55</v>
      </c>
      <c r="B25" s="45">
        <f t="shared" si="0"/>
        <v>44630.944085648145</v>
      </c>
      <c r="C25" s="40">
        <v>2022</v>
      </c>
      <c r="D25" s="40">
        <v>3</v>
      </c>
      <c r="E25" s="40">
        <v>10</v>
      </c>
      <c r="F25" s="40">
        <v>22</v>
      </c>
      <c r="G25" s="40">
        <v>39</v>
      </c>
      <c r="H25" s="6">
        <v>29.9</v>
      </c>
      <c r="I25" s="6">
        <v>0.7</v>
      </c>
      <c r="J25" s="46">
        <v>55.07</v>
      </c>
      <c r="K25" s="46">
        <v>0.06</v>
      </c>
      <c r="L25" s="46">
        <v>123.46</v>
      </c>
      <c r="M25" s="46">
        <v>0.06</v>
      </c>
      <c r="N25" s="40">
        <v>9</v>
      </c>
      <c r="O25" s="40">
        <v>2</v>
      </c>
      <c r="P25" s="6">
        <v>9.5</v>
      </c>
      <c r="Q25" s="4">
        <v>4.0999999999999996</v>
      </c>
      <c r="R25" s="4"/>
      <c r="S25" s="4">
        <f t="shared" si="1"/>
        <v>3.0555555555555554</v>
      </c>
      <c r="T25" s="4">
        <v>3.1</v>
      </c>
      <c r="U25" s="40" t="s">
        <v>10</v>
      </c>
      <c r="V25" s="40" t="s">
        <v>6</v>
      </c>
      <c r="W25" s="6" t="s">
        <v>32</v>
      </c>
      <c r="X25" s="40"/>
      <c r="Y25" s="6"/>
      <c r="Z25" s="15">
        <v>2</v>
      </c>
      <c r="AA25" s="24"/>
      <c r="AB25" s="5">
        <f t="shared" si="2"/>
        <v>2.8183829312644916E+16</v>
      </c>
    </row>
    <row r="26" spans="1:28" x14ac:dyDescent="0.2">
      <c r="A26" s="3" t="s">
        <v>56</v>
      </c>
      <c r="B26" s="45">
        <f t="shared" si="0"/>
        <v>44634.998298611114</v>
      </c>
      <c r="C26" s="40">
        <v>2022</v>
      </c>
      <c r="D26" s="40">
        <v>3</v>
      </c>
      <c r="E26" s="40">
        <v>14</v>
      </c>
      <c r="F26" s="40">
        <v>23</v>
      </c>
      <c r="G26" s="40">
        <v>57</v>
      </c>
      <c r="H26" s="6">
        <v>33.5</v>
      </c>
      <c r="I26" s="6">
        <v>0.7</v>
      </c>
      <c r="J26" s="46">
        <v>55.21</v>
      </c>
      <c r="K26" s="46">
        <v>0.1</v>
      </c>
      <c r="L26" s="46">
        <v>122.02</v>
      </c>
      <c r="M26" s="46">
        <v>0.08</v>
      </c>
      <c r="N26" s="40">
        <v>9</v>
      </c>
      <c r="O26" s="40">
        <v>2</v>
      </c>
      <c r="P26" s="6">
        <v>8.8000000000000007</v>
      </c>
      <c r="Q26" s="4">
        <v>4</v>
      </c>
      <c r="R26" s="4"/>
      <c r="S26" s="4">
        <f t="shared" si="1"/>
        <v>2.666666666666667</v>
      </c>
      <c r="T26" s="4">
        <v>2.7</v>
      </c>
      <c r="U26" s="40" t="s">
        <v>10</v>
      </c>
      <c r="V26" s="40" t="s">
        <v>6</v>
      </c>
      <c r="W26" s="6" t="s">
        <v>32</v>
      </c>
      <c r="X26" s="40"/>
      <c r="Y26" s="6"/>
      <c r="Z26" s="15">
        <v>2</v>
      </c>
      <c r="AA26" s="24"/>
      <c r="AB26" s="5">
        <f t="shared" si="2"/>
        <v>7079457843841414</v>
      </c>
    </row>
    <row r="27" spans="1:28" x14ac:dyDescent="0.2">
      <c r="A27" s="3" t="s">
        <v>57</v>
      </c>
      <c r="B27" s="45">
        <f t="shared" si="0"/>
        <v>44635.129583333335</v>
      </c>
      <c r="C27" s="40">
        <v>2022</v>
      </c>
      <c r="D27" s="40">
        <v>3</v>
      </c>
      <c r="E27" s="40">
        <v>15</v>
      </c>
      <c r="F27" s="40">
        <v>3</v>
      </c>
      <c r="G27" s="40">
        <v>6</v>
      </c>
      <c r="H27" s="6">
        <v>36.700000000000003</v>
      </c>
      <c r="I27" s="6">
        <v>0.8</v>
      </c>
      <c r="J27" s="46">
        <v>52.48</v>
      </c>
      <c r="K27" s="46">
        <v>0.03</v>
      </c>
      <c r="L27" s="46">
        <v>132.11000000000001</v>
      </c>
      <c r="M27" s="46">
        <v>7.0000000000000007E-2</v>
      </c>
      <c r="N27" s="40">
        <v>8</v>
      </c>
      <c r="O27" s="40">
        <v>2</v>
      </c>
      <c r="P27" s="6">
        <v>6.4</v>
      </c>
      <c r="Q27" s="4">
        <v>2.5</v>
      </c>
      <c r="R27" s="4"/>
      <c r="S27" s="4">
        <f t="shared" si="1"/>
        <v>1.3333333333333335</v>
      </c>
      <c r="T27" s="4">
        <v>1.3</v>
      </c>
      <c r="U27" s="40" t="s">
        <v>10</v>
      </c>
      <c r="V27" s="40" t="s">
        <v>7</v>
      </c>
      <c r="W27" s="6" t="s">
        <v>32</v>
      </c>
      <c r="X27" s="40"/>
      <c r="Y27" s="6"/>
      <c r="Z27" s="15">
        <v>4</v>
      </c>
      <c r="AA27" s="24"/>
      <c r="AB27" s="5">
        <f t="shared" si="2"/>
        <v>56234132519035.117</v>
      </c>
    </row>
    <row r="28" spans="1:28" x14ac:dyDescent="0.2">
      <c r="A28" s="3" t="s">
        <v>58</v>
      </c>
      <c r="B28" s="45">
        <f t="shared" si="0"/>
        <v>44643.153148148151</v>
      </c>
      <c r="C28" s="40">
        <v>2022</v>
      </c>
      <c r="D28" s="40">
        <v>3</v>
      </c>
      <c r="E28" s="40">
        <v>23</v>
      </c>
      <c r="F28" s="40">
        <v>3</v>
      </c>
      <c r="G28" s="40">
        <v>40</v>
      </c>
      <c r="H28" s="6">
        <v>32.9</v>
      </c>
      <c r="I28" s="6">
        <v>4.9000000000000004</v>
      </c>
      <c r="J28" s="46">
        <v>51.22</v>
      </c>
      <c r="K28" s="46">
        <v>0</v>
      </c>
      <c r="L28" s="46">
        <v>133.76</v>
      </c>
      <c r="M28" s="46">
        <v>0.01</v>
      </c>
      <c r="N28" s="40">
        <v>8</v>
      </c>
      <c r="O28" s="40">
        <v>0</v>
      </c>
      <c r="P28" s="6">
        <v>8.1</v>
      </c>
      <c r="Q28" s="4">
        <v>3.6</v>
      </c>
      <c r="R28" s="4"/>
      <c r="S28" s="4">
        <f t="shared" si="1"/>
        <v>2.2777777777777777</v>
      </c>
      <c r="T28" s="4">
        <v>2.2999999999999998</v>
      </c>
      <c r="U28" s="40" t="s">
        <v>10</v>
      </c>
      <c r="V28" s="40" t="s">
        <v>7</v>
      </c>
      <c r="W28" s="6" t="s">
        <v>32</v>
      </c>
      <c r="X28" s="40"/>
      <c r="Y28" s="6"/>
      <c r="Z28" s="15">
        <v>4</v>
      </c>
      <c r="AA28" s="24"/>
      <c r="AB28" s="5">
        <f t="shared" si="2"/>
        <v>1778279410038929</v>
      </c>
    </row>
    <row r="29" spans="1:28" x14ac:dyDescent="0.2">
      <c r="A29" s="3" t="s">
        <v>59</v>
      </c>
      <c r="B29" s="45">
        <f t="shared" si="0"/>
        <v>44647.769699074073</v>
      </c>
      <c r="C29" s="40">
        <v>2022</v>
      </c>
      <c r="D29" s="40">
        <v>3</v>
      </c>
      <c r="E29" s="40">
        <v>27</v>
      </c>
      <c r="F29" s="40">
        <v>18</v>
      </c>
      <c r="G29" s="40">
        <v>28</v>
      </c>
      <c r="H29" s="6">
        <v>22.3</v>
      </c>
      <c r="I29" s="6">
        <v>1.4</v>
      </c>
      <c r="J29" s="46">
        <v>51.11</v>
      </c>
      <c r="K29" s="46">
        <v>0.02</v>
      </c>
      <c r="L29" s="46">
        <v>131.97999999999999</v>
      </c>
      <c r="M29" s="46">
        <v>0.14000000000000001</v>
      </c>
      <c r="N29" s="40">
        <v>8</v>
      </c>
      <c r="O29" s="40">
        <v>1</v>
      </c>
      <c r="P29" s="6">
        <v>7.4</v>
      </c>
      <c r="Q29" s="4">
        <v>3.3</v>
      </c>
      <c r="R29" s="4"/>
      <c r="S29" s="4">
        <f t="shared" si="1"/>
        <v>1.8888888888888891</v>
      </c>
      <c r="T29" s="4">
        <v>1.9</v>
      </c>
      <c r="U29" s="40" t="s">
        <v>10</v>
      </c>
      <c r="V29" s="40" t="s">
        <v>7</v>
      </c>
      <c r="W29" s="6" t="s">
        <v>32</v>
      </c>
      <c r="X29" s="40"/>
      <c r="Y29" s="6"/>
      <c r="Z29" s="15">
        <v>4</v>
      </c>
      <c r="AA29" s="24"/>
      <c r="AB29" s="5">
        <f t="shared" si="2"/>
        <v>446683592150964.06</v>
      </c>
    </row>
    <row r="30" spans="1:28" x14ac:dyDescent="0.2">
      <c r="A30" s="3" t="s">
        <v>60</v>
      </c>
      <c r="B30" s="45">
        <f t="shared" si="0"/>
        <v>44657.61109953704</v>
      </c>
      <c r="C30" s="40">
        <v>2022</v>
      </c>
      <c r="D30" s="40">
        <v>4</v>
      </c>
      <c r="E30" s="40">
        <v>6</v>
      </c>
      <c r="F30" s="40">
        <v>14</v>
      </c>
      <c r="G30" s="40">
        <v>39</v>
      </c>
      <c r="H30" s="6">
        <v>59.7</v>
      </c>
      <c r="I30" s="6">
        <v>0.1</v>
      </c>
      <c r="J30" s="46">
        <v>55.49</v>
      </c>
      <c r="K30" s="46">
        <v>0.02</v>
      </c>
      <c r="L30" s="46">
        <v>124.42</v>
      </c>
      <c r="M30" s="46">
        <v>0.08</v>
      </c>
      <c r="N30" s="40">
        <v>12</v>
      </c>
      <c r="O30" s="40">
        <v>2</v>
      </c>
      <c r="P30" s="6">
        <v>6.5</v>
      </c>
      <c r="Q30" s="4">
        <v>3.1</v>
      </c>
      <c r="R30" s="4"/>
      <c r="S30" s="4">
        <f t="shared" si="1"/>
        <v>1.3888888888888888</v>
      </c>
      <c r="T30" s="4">
        <v>1.4</v>
      </c>
      <c r="U30" s="40" t="s">
        <v>10</v>
      </c>
      <c r="V30" s="40" t="s">
        <v>5</v>
      </c>
      <c r="W30" s="6" t="s">
        <v>32</v>
      </c>
      <c r="X30" s="41"/>
      <c r="Y30" s="3"/>
      <c r="Z30" s="15">
        <v>1</v>
      </c>
      <c r="AA30" s="24"/>
      <c r="AB30" s="5">
        <f t="shared" si="2"/>
        <v>79432823472428.328</v>
      </c>
    </row>
    <row r="31" spans="1:28" x14ac:dyDescent="0.2">
      <c r="A31" s="3" t="s">
        <v>61</v>
      </c>
      <c r="B31" s="45">
        <f t="shared" si="0"/>
        <v>44657.618194444447</v>
      </c>
      <c r="C31" s="40">
        <v>2022</v>
      </c>
      <c r="D31" s="40">
        <v>4</v>
      </c>
      <c r="E31" s="40">
        <v>6</v>
      </c>
      <c r="F31" s="40">
        <v>14</v>
      </c>
      <c r="G31" s="40">
        <v>50</v>
      </c>
      <c r="H31" s="6">
        <v>12.3</v>
      </c>
      <c r="I31" s="6">
        <v>1.4</v>
      </c>
      <c r="J31" s="46">
        <v>53.35</v>
      </c>
      <c r="K31" s="46">
        <v>0.02</v>
      </c>
      <c r="L31" s="46">
        <v>133.97999999999999</v>
      </c>
      <c r="M31" s="46">
        <v>0.03</v>
      </c>
      <c r="N31" s="40">
        <v>11</v>
      </c>
      <c r="O31" s="40">
        <v>2</v>
      </c>
      <c r="P31" s="6">
        <v>6.4</v>
      </c>
      <c r="Q31" s="4">
        <v>3</v>
      </c>
      <c r="R31" s="4"/>
      <c r="S31" s="4">
        <f t="shared" si="1"/>
        <v>1.3333333333333335</v>
      </c>
      <c r="T31" s="4">
        <v>1.3</v>
      </c>
      <c r="U31" s="40" t="s">
        <v>10</v>
      </c>
      <c r="V31" s="40" t="s">
        <v>7</v>
      </c>
      <c r="W31" s="6" t="s">
        <v>32</v>
      </c>
      <c r="X31" s="40"/>
      <c r="Y31" s="6"/>
      <c r="Z31" s="15">
        <v>4</v>
      </c>
      <c r="AA31" s="24"/>
      <c r="AB31" s="5">
        <f t="shared" si="2"/>
        <v>56234132519035.117</v>
      </c>
    </row>
    <row r="32" spans="1:28" x14ac:dyDescent="0.2">
      <c r="A32" s="3" t="s">
        <v>62</v>
      </c>
      <c r="B32" s="45">
        <f t="shared" si="0"/>
        <v>44659.663263888891</v>
      </c>
      <c r="C32" s="40">
        <v>2022</v>
      </c>
      <c r="D32" s="40">
        <v>4</v>
      </c>
      <c r="E32" s="40">
        <v>8</v>
      </c>
      <c r="F32" s="40">
        <v>15</v>
      </c>
      <c r="G32" s="40">
        <v>55</v>
      </c>
      <c r="H32" s="6">
        <v>6.4</v>
      </c>
      <c r="I32" s="6">
        <v>0.5</v>
      </c>
      <c r="J32" s="46">
        <v>55.19</v>
      </c>
      <c r="K32" s="46">
        <v>0.01</v>
      </c>
      <c r="L32" s="46">
        <v>136.68</v>
      </c>
      <c r="M32" s="46">
        <v>0.05</v>
      </c>
      <c r="N32" s="40">
        <v>8</v>
      </c>
      <c r="O32" s="40">
        <v>2</v>
      </c>
      <c r="P32" s="6">
        <v>8.6</v>
      </c>
      <c r="Q32" s="4">
        <v>3.3</v>
      </c>
      <c r="R32" s="4"/>
      <c r="S32" s="4">
        <f t="shared" si="1"/>
        <v>2.5555555555555554</v>
      </c>
      <c r="T32" s="4">
        <v>2.6</v>
      </c>
      <c r="U32" s="40" t="s">
        <v>10</v>
      </c>
      <c r="V32" s="40" t="s">
        <v>7</v>
      </c>
      <c r="W32" s="6" t="s">
        <v>32</v>
      </c>
      <c r="X32" s="40"/>
      <c r="Y32" s="6"/>
      <c r="Z32" s="15">
        <v>4</v>
      </c>
      <c r="AA32" s="24"/>
      <c r="AB32" s="5">
        <f t="shared" si="2"/>
        <v>5011872336272755</v>
      </c>
    </row>
    <row r="33" spans="1:28" x14ac:dyDescent="0.2">
      <c r="A33" s="3" t="s">
        <v>63</v>
      </c>
      <c r="B33" s="45">
        <f t="shared" si="0"/>
        <v>44660.281493055554</v>
      </c>
      <c r="C33" s="40">
        <v>2022</v>
      </c>
      <c r="D33" s="40">
        <v>4</v>
      </c>
      <c r="E33" s="40">
        <v>9</v>
      </c>
      <c r="F33" s="40">
        <v>6</v>
      </c>
      <c r="G33" s="40">
        <v>45</v>
      </c>
      <c r="H33" s="6">
        <v>21.8</v>
      </c>
      <c r="I33" s="6">
        <v>0.3</v>
      </c>
      <c r="J33" s="46">
        <v>55.39</v>
      </c>
      <c r="K33" s="46">
        <v>0.04</v>
      </c>
      <c r="L33" s="46">
        <v>123.48</v>
      </c>
      <c r="M33" s="46">
        <v>0.13</v>
      </c>
      <c r="N33" s="40">
        <v>8</v>
      </c>
      <c r="O33" s="40">
        <v>2</v>
      </c>
      <c r="P33" s="6">
        <v>8.6</v>
      </c>
      <c r="Q33" s="4">
        <v>3.4</v>
      </c>
      <c r="R33" s="4"/>
      <c r="S33" s="4">
        <f t="shared" si="1"/>
        <v>2.5555555555555554</v>
      </c>
      <c r="T33" s="4">
        <v>2.6</v>
      </c>
      <c r="U33" s="40" t="s">
        <v>10</v>
      </c>
      <c r="V33" s="40" t="s">
        <v>5</v>
      </c>
      <c r="W33" s="6" t="s">
        <v>32</v>
      </c>
      <c r="X33" s="40"/>
      <c r="Y33" s="6"/>
      <c r="Z33" s="15">
        <v>1</v>
      </c>
      <c r="AA33" s="24"/>
      <c r="AB33" s="5">
        <f t="shared" si="2"/>
        <v>5011872336272755</v>
      </c>
    </row>
    <row r="34" spans="1:28" x14ac:dyDescent="0.2">
      <c r="A34" s="3" t="s">
        <v>64</v>
      </c>
      <c r="B34" s="45">
        <f t="shared" si="0"/>
        <v>44661.382986111108</v>
      </c>
      <c r="C34" s="40">
        <v>2022</v>
      </c>
      <c r="D34" s="40">
        <v>4</v>
      </c>
      <c r="E34" s="40">
        <v>10</v>
      </c>
      <c r="F34" s="40">
        <v>9</v>
      </c>
      <c r="G34" s="40">
        <v>11</v>
      </c>
      <c r="H34" s="6">
        <v>30.6</v>
      </c>
      <c r="I34" s="6">
        <v>2.6</v>
      </c>
      <c r="J34" s="46">
        <v>55.55</v>
      </c>
      <c r="K34" s="46">
        <v>0.01</v>
      </c>
      <c r="L34" s="46">
        <v>134.76</v>
      </c>
      <c r="M34" s="46">
        <v>0.04</v>
      </c>
      <c r="N34" s="40">
        <v>7</v>
      </c>
      <c r="O34" s="40">
        <v>1</v>
      </c>
      <c r="P34" s="6">
        <v>7.2</v>
      </c>
      <c r="Q34" s="4">
        <v>3.2</v>
      </c>
      <c r="R34" s="4"/>
      <c r="S34" s="4">
        <f t="shared" si="1"/>
        <v>1.7777777777777779</v>
      </c>
      <c r="T34" s="4">
        <v>1.8</v>
      </c>
      <c r="U34" s="40" t="s">
        <v>10</v>
      </c>
      <c r="V34" s="40" t="s">
        <v>5</v>
      </c>
      <c r="W34" s="6" t="s">
        <v>32</v>
      </c>
      <c r="X34" s="40"/>
      <c r="Y34" s="6"/>
      <c r="Z34" s="15">
        <v>1</v>
      </c>
      <c r="AA34" s="24"/>
      <c r="AB34" s="5">
        <f t="shared" si="2"/>
        <v>316227766016839.06</v>
      </c>
    </row>
    <row r="35" spans="1:28" x14ac:dyDescent="0.2">
      <c r="A35" s="3" t="s">
        <v>65</v>
      </c>
      <c r="B35" s="45">
        <f t="shared" si="0"/>
        <v>44662.089814814812</v>
      </c>
      <c r="C35" s="40">
        <v>2022</v>
      </c>
      <c r="D35" s="40">
        <v>4</v>
      </c>
      <c r="E35" s="40">
        <v>11</v>
      </c>
      <c r="F35" s="40">
        <v>2</v>
      </c>
      <c r="G35" s="40">
        <v>9</v>
      </c>
      <c r="H35" s="6">
        <v>20.2</v>
      </c>
      <c r="I35" s="6">
        <v>0.6</v>
      </c>
      <c r="J35" s="46">
        <v>51.23</v>
      </c>
      <c r="K35" s="46">
        <v>0.01</v>
      </c>
      <c r="L35" s="46">
        <v>133.59</v>
      </c>
      <c r="M35" s="46">
        <v>0.05</v>
      </c>
      <c r="N35" s="40">
        <v>8</v>
      </c>
      <c r="O35" s="40">
        <v>1</v>
      </c>
      <c r="P35" s="6">
        <v>6.7</v>
      </c>
      <c r="Q35" s="4">
        <v>2.9</v>
      </c>
      <c r="R35" s="4"/>
      <c r="S35" s="4">
        <f t="shared" si="1"/>
        <v>1.5</v>
      </c>
      <c r="T35" s="4">
        <v>1.5</v>
      </c>
      <c r="U35" s="40" t="s">
        <v>10</v>
      </c>
      <c r="V35" s="40" t="s">
        <v>7</v>
      </c>
      <c r="W35" s="6" t="s">
        <v>32</v>
      </c>
      <c r="X35" s="40"/>
      <c r="Y35" s="6"/>
      <c r="Z35" s="15">
        <v>4</v>
      </c>
      <c r="AA35" s="24"/>
      <c r="AB35" s="5">
        <f t="shared" si="2"/>
        <v>112201845430197.23</v>
      </c>
    </row>
    <row r="36" spans="1:28" x14ac:dyDescent="0.2">
      <c r="A36" s="3" t="s">
        <v>66</v>
      </c>
      <c r="B36" s="45">
        <f t="shared" si="0"/>
        <v>44663.321157407408</v>
      </c>
      <c r="C36" s="40">
        <v>2022</v>
      </c>
      <c r="D36" s="40">
        <v>4</v>
      </c>
      <c r="E36" s="40">
        <v>12</v>
      </c>
      <c r="F36" s="40">
        <v>7</v>
      </c>
      <c r="G36" s="40">
        <v>42</v>
      </c>
      <c r="H36" s="6">
        <v>28.5</v>
      </c>
      <c r="I36" s="6">
        <v>0.9</v>
      </c>
      <c r="J36" s="46">
        <v>49.72</v>
      </c>
      <c r="K36" s="46">
        <v>0.01</v>
      </c>
      <c r="L36" s="46">
        <v>132.93</v>
      </c>
      <c r="M36" s="46">
        <v>0.04</v>
      </c>
      <c r="N36" s="40">
        <v>11</v>
      </c>
      <c r="O36" s="40">
        <v>2</v>
      </c>
      <c r="P36" s="6">
        <v>10.5</v>
      </c>
      <c r="Q36" s="4">
        <v>5</v>
      </c>
      <c r="R36" s="4"/>
      <c r="S36" s="4">
        <f t="shared" si="1"/>
        <v>3.6111111111111112</v>
      </c>
      <c r="T36" s="4">
        <v>3.6</v>
      </c>
      <c r="U36" s="40" t="s">
        <v>10</v>
      </c>
      <c r="V36" s="40" t="s">
        <v>7</v>
      </c>
      <c r="W36" s="6" t="s">
        <v>32</v>
      </c>
      <c r="X36" s="40"/>
      <c r="Y36" s="6"/>
      <c r="Z36" s="15">
        <v>4</v>
      </c>
      <c r="AA36" s="24"/>
      <c r="AB36" s="5">
        <f t="shared" si="2"/>
        <v>1.5848931924611347E+17</v>
      </c>
    </row>
    <row r="37" spans="1:28" x14ac:dyDescent="0.2">
      <c r="A37" s="3" t="s">
        <v>67</v>
      </c>
      <c r="B37" s="45">
        <f t="shared" si="0"/>
        <v>44667.285671296297</v>
      </c>
      <c r="C37" s="40">
        <v>2022</v>
      </c>
      <c r="D37" s="40">
        <v>4</v>
      </c>
      <c r="E37" s="40">
        <v>16</v>
      </c>
      <c r="F37" s="40">
        <v>6</v>
      </c>
      <c r="G37" s="40">
        <v>51</v>
      </c>
      <c r="H37" s="6">
        <v>22.8</v>
      </c>
      <c r="I37" s="6">
        <v>0.5</v>
      </c>
      <c r="J37" s="46">
        <v>54.09</v>
      </c>
      <c r="K37" s="46">
        <v>0.01</v>
      </c>
      <c r="L37" s="46">
        <v>126.76</v>
      </c>
      <c r="M37" s="46">
        <v>0.03</v>
      </c>
      <c r="N37" s="40">
        <v>12</v>
      </c>
      <c r="O37" s="40">
        <v>1</v>
      </c>
      <c r="P37" s="6">
        <v>9.5</v>
      </c>
      <c r="Q37" s="4">
        <v>4.5999999999999996</v>
      </c>
      <c r="R37" s="4"/>
      <c r="S37" s="4">
        <f t="shared" si="1"/>
        <v>3.0555555555555554</v>
      </c>
      <c r="T37" s="4">
        <v>3.1</v>
      </c>
      <c r="U37" s="40" t="s">
        <v>10</v>
      </c>
      <c r="V37" s="40" t="s">
        <v>6</v>
      </c>
      <c r="W37" s="6" t="s">
        <v>32</v>
      </c>
      <c r="X37" s="40"/>
      <c r="Y37" s="6"/>
      <c r="Z37" s="15">
        <v>2</v>
      </c>
      <c r="AA37" s="24"/>
      <c r="AB37" s="5">
        <f t="shared" si="2"/>
        <v>2.8183829312644916E+16</v>
      </c>
    </row>
    <row r="38" spans="1:28" x14ac:dyDescent="0.2">
      <c r="A38" s="3" t="s">
        <v>68</v>
      </c>
      <c r="B38" s="45">
        <f t="shared" ref="B38:B69" si="3">DATE(C38,D38,E38)+TIME(F38,G38,H38)</f>
        <v>44667.449224537035</v>
      </c>
      <c r="C38" s="40">
        <v>2022</v>
      </c>
      <c r="D38" s="40">
        <v>4</v>
      </c>
      <c r="E38" s="40">
        <v>16</v>
      </c>
      <c r="F38" s="40">
        <v>10</v>
      </c>
      <c r="G38" s="40">
        <v>46</v>
      </c>
      <c r="H38" s="6">
        <v>53.4</v>
      </c>
      <c r="I38" s="6">
        <v>1.3</v>
      </c>
      <c r="J38" s="46">
        <v>53.19</v>
      </c>
      <c r="K38" s="46">
        <v>0.02</v>
      </c>
      <c r="L38" s="46">
        <v>135.36000000000001</v>
      </c>
      <c r="M38" s="46">
        <v>0.05</v>
      </c>
      <c r="N38" s="40">
        <v>10</v>
      </c>
      <c r="O38" s="40">
        <v>1</v>
      </c>
      <c r="P38" s="6">
        <v>7.4</v>
      </c>
      <c r="Q38" s="4">
        <v>3.5</v>
      </c>
      <c r="R38" s="4"/>
      <c r="S38" s="4">
        <f t="shared" ref="S38:S56" si="4">(P38-4)/1.8</f>
        <v>1.8888888888888891</v>
      </c>
      <c r="T38" s="4">
        <v>1.9</v>
      </c>
      <c r="U38" s="40" t="s">
        <v>10</v>
      </c>
      <c r="V38" s="40" t="s">
        <v>7</v>
      </c>
      <c r="W38" s="6" t="s">
        <v>32</v>
      </c>
      <c r="X38" s="41"/>
      <c r="Y38" s="3"/>
      <c r="Z38" s="15">
        <v>4</v>
      </c>
      <c r="AA38" s="24"/>
      <c r="AB38" s="5">
        <f t="shared" ref="AB38:AB90" si="5">POWER(10,11.8+1.5*T38)</f>
        <v>446683592150964.06</v>
      </c>
    </row>
    <row r="39" spans="1:28" x14ac:dyDescent="0.2">
      <c r="A39" s="3" t="s">
        <v>69</v>
      </c>
      <c r="B39" s="45">
        <f t="shared" si="3"/>
        <v>44667.880891203706</v>
      </c>
      <c r="C39" s="40">
        <v>2022</v>
      </c>
      <c r="D39" s="40">
        <v>4</v>
      </c>
      <c r="E39" s="40">
        <v>16</v>
      </c>
      <c r="F39" s="40">
        <v>21</v>
      </c>
      <c r="G39" s="40">
        <v>8</v>
      </c>
      <c r="H39" s="6">
        <v>29.2</v>
      </c>
      <c r="I39" s="6">
        <v>0.6</v>
      </c>
      <c r="J39" s="46">
        <v>54.34</v>
      </c>
      <c r="K39" s="46">
        <v>0.02</v>
      </c>
      <c r="L39" s="46">
        <v>135.19</v>
      </c>
      <c r="M39" s="46">
        <v>0.06</v>
      </c>
      <c r="N39" s="40">
        <v>10</v>
      </c>
      <c r="O39" s="40">
        <v>1</v>
      </c>
      <c r="P39" s="6">
        <v>9.3000000000000007</v>
      </c>
      <c r="Q39" s="4">
        <v>4.0999999999999996</v>
      </c>
      <c r="R39" s="4"/>
      <c r="S39" s="4">
        <f t="shared" si="4"/>
        <v>2.9444444444444446</v>
      </c>
      <c r="T39" s="4">
        <v>2.9</v>
      </c>
      <c r="U39" s="40" t="s">
        <v>10</v>
      </c>
      <c r="V39" s="40" t="s">
        <v>7</v>
      </c>
      <c r="W39" s="6" t="s">
        <v>32</v>
      </c>
      <c r="X39" s="40"/>
      <c r="Y39" s="6"/>
      <c r="Z39" s="15">
        <v>4</v>
      </c>
      <c r="AA39" s="24"/>
      <c r="AB39" s="5">
        <f t="shared" si="5"/>
        <v>1.4125375446227572E+16</v>
      </c>
    </row>
    <row r="40" spans="1:28" x14ac:dyDescent="0.2">
      <c r="A40" s="3" t="s">
        <v>70</v>
      </c>
      <c r="B40" s="45">
        <f t="shared" si="3"/>
        <v>44673.638182870367</v>
      </c>
      <c r="C40" s="40">
        <v>2022</v>
      </c>
      <c r="D40" s="40">
        <v>4</v>
      </c>
      <c r="E40" s="40">
        <v>22</v>
      </c>
      <c r="F40" s="40">
        <v>15</v>
      </c>
      <c r="G40" s="40">
        <v>18</v>
      </c>
      <c r="H40" s="6">
        <v>59.9</v>
      </c>
      <c r="I40" s="6">
        <v>0.6</v>
      </c>
      <c r="J40" s="46">
        <v>55.6</v>
      </c>
      <c r="K40" s="46">
        <v>0.01</v>
      </c>
      <c r="L40" s="46">
        <v>123.06</v>
      </c>
      <c r="M40" s="46">
        <v>0.03</v>
      </c>
      <c r="N40" s="40">
        <v>11</v>
      </c>
      <c r="O40" s="40">
        <v>1</v>
      </c>
      <c r="P40" s="6">
        <v>6.6</v>
      </c>
      <c r="Q40" s="4">
        <v>2.6</v>
      </c>
      <c r="R40" s="4"/>
      <c r="S40" s="4">
        <f t="shared" si="4"/>
        <v>1.4444444444444442</v>
      </c>
      <c r="T40" s="4">
        <v>1.4</v>
      </c>
      <c r="U40" s="40" t="s">
        <v>10</v>
      </c>
      <c r="V40" s="40" t="s">
        <v>5</v>
      </c>
      <c r="W40" s="6" t="s">
        <v>32</v>
      </c>
      <c r="X40" s="40"/>
      <c r="Y40" s="6"/>
      <c r="Z40" s="15">
        <v>1</v>
      </c>
      <c r="AA40" s="24"/>
      <c r="AB40" s="5">
        <f t="shared" si="5"/>
        <v>79432823472428.328</v>
      </c>
    </row>
    <row r="41" spans="1:28" x14ac:dyDescent="0.2">
      <c r="A41" s="3" t="s">
        <v>71</v>
      </c>
      <c r="B41" s="45">
        <f t="shared" si="3"/>
        <v>44679.651307870372</v>
      </c>
      <c r="C41" s="40">
        <v>2022</v>
      </c>
      <c r="D41" s="40">
        <v>4</v>
      </c>
      <c r="E41" s="40">
        <v>28</v>
      </c>
      <c r="F41" s="40">
        <v>15</v>
      </c>
      <c r="G41" s="40">
        <v>37</v>
      </c>
      <c r="H41" s="6">
        <v>53.8</v>
      </c>
      <c r="I41" s="6">
        <v>1.2</v>
      </c>
      <c r="J41" s="46">
        <v>55.48</v>
      </c>
      <c r="K41" s="46">
        <v>0.03</v>
      </c>
      <c r="L41" s="46">
        <v>131.11000000000001</v>
      </c>
      <c r="M41" s="46">
        <v>0.13</v>
      </c>
      <c r="N41" s="40">
        <v>11</v>
      </c>
      <c r="O41" s="40">
        <v>1</v>
      </c>
      <c r="P41" s="6">
        <v>6.2</v>
      </c>
      <c r="Q41" s="4">
        <v>2.5</v>
      </c>
      <c r="R41" s="4"/>
      <c r="S41" s="4">
        <f t="shared" si="4"/>
        <v>1.2222222222222223</v>
      </c>
      <c r="T41" s="4">
        <v>1.2</v>
      </c>
      <c r="U41" s="40" t="s">
        <v>10</v>
      </c>
      <c r="V41" s="40" t="s">
        <v>5</v>
      </c>
      <c r="W41" s="6" t="s">
        <v>32</v>
      </c>
      <c r="X41" s="40"/>
      <c r="Y41" s="6"/>
      <c r="Z41" s="15">
        <v>1</v>
      </c>
      <c r="AA41" s="24"/>
      <c r="AB41" s="5">
        <f t="shared" si="5"/>
        <v>39810717055349.93</v>
      </c>
    </row>
    <row r="42" spans="1:28" x14ac:dyDescent="0.2">
      <c r="A42" s="3" t="s">
        <v>72</v>
      </c>
      <c r="B42" s="45">
        <f t="shared" si="3"/>
        <v>44681.948379629626</v>
      </c>
      <c r="C42" s="40">
        <v>2022</v>
      </c>
      <c r="D42" s="40">
        <v>4</v>
      </c>
      <c r="E42" s="40">
        <v>30</v>
      </c>
      <c r="F42" s="40">
        <v>22</v>
      </c>
      <c r="G42" s="40">
        <v>45</v>
      </c>
      <c r="H42" s="6">
        <v>40.1</v>
      </c>
      <c r="I42" s="6">
        <v>1</v>
      </c>
      <c r="J42" s="46">
        <v>53.76</v>
      </c>
      <c r="K42" s="46">
        <v>0.02</v>
      </c>
      <c r="L42" s="46">
        <v>128.56</v>
      </c>
      <c r="M42" s="46">
        <v>0.03</v>
      </c>
      <c r="N42" s="40">
        <v>7</v>
      </c>
      <c r="O42" s="40">
        <v>1</v>
      </c>
      <c r="P42" s="6">
        <v>9.9</v>
      </c>
      <c r="Q42" s="4">
        <v>3.9</v>
      </c>
      <c r="R42" s="4"/>
      <c r="S42" s="4">
        <f t="shared" si="4"/>
        <v>3.2777777777777777</v>
      </c>
      <c r="T42" s="4">
        <v>3.3</v>
      </c>
      <c r="U42" s="40" t="s">
        <v>10</v>
      </c>
      <c r="V42" s="40" t="s">
        <v>6</v>
      </c>
      <c r="W42" s="6" t="s">
        <v>32</v>
      </c>
      <c r="X42" s="40"/>
      <c r="Y42" s="6"/>
      <c r="Z42" s="15">
        <v>2</v>
      </c>
      <c r="AA42" s="24"/>
      <c r="AB42" s="5">
        <f t="shared" si="5"/>
        <v>5.6234132519035104E+16</v>
      </c>
    </row>
    <row r="43" spans="1:28" x14ac:dyDescent="0.2">
      <c r="A43" s="3" t="s">
        <v>73</v>
      </c>
      <c r="B43" s="45">
        <f t="shared" si="3"/>
        <v>44693.714039351849</v>
      </c>
      <c r="C43" s="40">
        <v>2022</v>
      </c>
      <c r="D43" s="40">
        <v>5</v>
      </c>
      <c r="E43" s="40">
        <v>12</v>
      </c>
      <c r="F43" s="40">
        <v>17</v>
      </c>
      <c r="G43" s="40">
        <v>8</v>
      </c>
      <c r="H43" s="6">
        <v>13.4</v>
      </c>
      <c r="I43" s="6">
        <v>0.8</v>
      </c>
      <c r="J43" s="46">
        <v>51.42</v>
      </c>
      <c r="K43" s="46">
        <v>0.01</v>
      </c>
      <c r="L43" s="46">
        <v>131.49</v>
      </c>
      <c r="M43" s="46">
        <v>0.02</v>
      </c>
      <c r="N43" s="40">
        <v>8</v>
      </c>
      <c r="O43" s="40">
        <v>1</v>
      </c>
      <c r="P43" s="6">
        <v>8.5</v>
      </c>
      <c r="Q43" s="4">
        <v>3.6</v>
      </c>
      <c r="R43" s="4"/>
      <c r="S43" s="4">
        <f t="shared" si="4"/>
        <v>2.5</v>
      </c>
      <c r="T43" s="4">
        <v>2.5</v>
      </c>
      <c r="U43" s="40" t="s">
        <v>10</v>
      </c>
      <c r="V43" s="40" t="s">
        <v>7</v>
      </c>
      <c r="W43" s="6" t="s">
        <v>32</v>
      </c>
      <c r="X43" s="40"/>
      <c r="Y43" s="6"/>
      <c r="Z43" s="15">
        <v>4</v>
      </c>
      <c r="AA43" s="24"/>
      <c r="AB43" s="5">
        <f t="shared" si="5"/>
        <v>3548133892335782</v>
      </c>
    </row>
    <row r="44" spans="1:28" x14ac:dyDescent="0.2">
      <c r="A44" s="3" t="s">
        <v>74</v>
      </c>
      <c r="B44" s="45">
        <f t="shared" si="3"/>
        <v>44704.443148148152</v>
      </c>
      <c r="C44" s="40">
        <v>2022</v>
      </c>
      <c r="D44" s="40">
        <v>5</v>
      </c>
      <c r="E44" s="40">
        <v>23</v>
      </c>
      <c r="F44" s="40">
        <v>10</v>
      </c>
      <c r="G44" s="40">
        <v>38</v>
      </c>
      <c r="H44" s="6">
        <v>8.6</v>
      </c>
      <c r="I44" s="6">
        <v>0.4</v>
      </c>
      <c r="J44" s="46">
        <v>44.31</v>
      </c>
      <c r="K44" s="46">
        <v>0.01</v>
      </c>
      <c r="L44" s="46">
        <v>135.72</v>
      </c>
      <c r="M44" s="46">
        <v>0.02</v>
      </c>
      <c r="N44" s="40">
        <v>15</v>
      </c>
      <c r="O44" s="40">
        <v>2</v>
      </c>
      <c r="P44" s="6">
        <v>9</v>
      </c>
      <c r="Q44" s="4">
        <v>4.0999999999999996</v>
      </c>
      <c r="R44" s="4"/>
      <c r="S44" s="4">
        <f t="shared" si="4"/>
        <v>2.7777777777777777</v>
      </c>
      <c r="T44" s="4">
        <v>2.8</v>
      </c>
      <c r="U44" s="40" t="s">
        <v>10</v>
      </c>
      <c r="V44" s="40" t="s">
        <v>8</v>
      </c>
      <c r="W44" s="6" t="s">
        <v>32</v>
      </c>
      <c r="X44" s="40" t="s">
        <v>34</v>
      </c>
      <c r="Y44" s="15">
        <v>1</v>
      </c>
      <c r="Z44" s="15">
        <v>5</v>
      </c>
      <c r="AA44" s="24"/>
      <c r="AB44" s="5">
        <f t="shared" si="5"/>
        <v>1E+16</v>
      </c>
    </row>
    <row r="45" spans="1:28" x14ac:dyDescent="0.2">
      <c r="A45" s="3" t="s">
        <v>75</v>
      </c>
      <c r="B45" s="45">
        <f t="shared" si="3"/>
        <v>44709.140196759261</v>
      </c>
      <c r="C45" s="40">
        <v>2022</v>
      </c>
      <c r="D45" s="40">
        <v>5</v>
      </c>
      <c r="E45" s="40">
        <v>28</v>
      </c>
      <c r="F45" s="40">
        <v>3</v>
      </c>
      <c r="G45" s="40">
        <v>21</v>
      </c>
      <c r="H45" s="6">
        <v>53.4</v>
      </c>
      <c r="I45" s="6">
        <v>0.5</v>
      </c>
      <c r="J45" s="46">
        <v>54.91</v>
      </c>
      <c r="K45" s="46">
        <v>0.01</v>
      </c>
      <c r="L45" s="46">
        <v>125.22</v>
      </c>
      <c r="M45" s="46">
        <v>0.02</v>
      </c>
      <c r="N45" s="40">
        <v>11</v>
      </c>
      <c r="O45" s="40">
        <v>1</v>
      </c>
      <c r="P45" s="6">
        <v>7.4</v>
      </c>
      <c r="Q45" s="4">
        <v>3.4</v>
      </c>
      <c r="R45" s="4"/>
      <c r="S45" s="4">
        <f t="shared" si="4"/>
        <v>1.8888888888888891</v>
      </c>
      <c r="T45" s="4">
        <v>1.9</v>
      </c>
      <c r="U45" s="40" t="s">
        <v>10</v>
      </c>
      <c r="V45" s="40" t="s">
        <v>6</v>
      </c>
      <c r="W45" s="6" t="s">
        <v>32</v>
      </c>
      <c r="X45" s="41"/>
      <c r="Y45" s="3"/>
      <c r="Z45" s="15">
        <v>2</v>
      </c>
      <c r="AA45" s="24"/>
      <c r="AB45" s="5">
        <f t="shared" si="5"/>
        <v>446683592150964.06</v>
      </c>
    </row>
    <row r="46" spans="1:28" x14ac:dyDescent="0.2">
      <c r="A46" s="3" t="s">
        <v>76</v>
      </c>
      <c r="B46" s="45">
        <f t="shared" si="3"/>
        <v>44709.195127314815</v>
      </c>
      <c r="C46" s="40">
        <v>2022</v>
      </c>
      <c r="D46" s="40">
        <v>5</v>
      </c>
      <c r="E46" s="40">
        <v>28</v>
      </c>
      <c r="F46" s="40">
        <v>4</v>
      </c>
      <c r="G46" s="40">
        <v>40</v>
      </c>
      <c r="H46" s="6">
        <v>59.9</v>
      </c>
      <c r="I46" s="6">
        <v>1</v>
      </c>
      <c r="J46" s="46">
        <v>54.96</v>
      </c>
      <c r="K46" s="46">
        <v>0.03</v>
      </c>
      <c r="L46" s="46">
        <v>125.33</v>
      </c>
      <c r="M46" s="46">
        <v>7.0000000000000007E-2</v>
      </c>
      <c r="N46" s="40">
        <v>11</v>
      </c>
      <c r="O46" s="40">
        <v>2</v>
      </c>
      <c r="P46" s="6">
        <v>10.9</v>
      </c>
      <c r="Q46" s="4">
        <v>4.7</v>
      </c>
      <c r="R46" s="4"/>
      <c r="S46" s="4">
        <f t="shared" si="4"/>
        <v>3.8333333333333335</v>
      </c>
      <c r="T46" s="4">
        <v>3.8</v>
      </c>
      <c r="U46" s="40" t="s">
        <v>10</v>
      </c>
      <c r="V46" s="40" t="s">
        <v>6</v>
      </c>
      <c r="W46" s="6" t="s">
        <v>32</v>
      </c>
      <c r="X46" s="40"/>
      <c r="Y46" s="6"/>
      <c r="Z46" s="15">
        <v>2</v>
      </c>
      <c r="AA46" s="24"/>
      <c r="AB46" s="5">
        <f t="shared" si="5"/>
        <v>3.1622776601683898E+17</v>
      </c>
    </row>
    <row r="47" spans="1:28" x14ac:dyDescent="0.2">
      <c r="A47" s="3" t="s">
        <v>77</v>
      </c>
      <c r="B47" s="45">
        <f t="shared" si="3"/>
        <v>44709.793611111112</v>
      </c>
      <c r="C47" s="40">
        <v>2022</v>
      </c>
      <c r="D47" s="40">
        <v>5</v>
      </c>
      <c r="E47" s="40">
        <v>28</v>
      </c>
      <c r="F47" s="40">
        <v>19</v>
      </c>
      <c r="G47" s="40">
        <v>2</v>
      </c>
      <c r="H47" s="6">
        <v>48.6</v>
      </c>
      <c r="I47" s="6">
        <v>0.5</v>
      </c>
      <c r="J47" s="46">
        <v>54.85</v>
      </c>
      <c r="K47" s="46">
        <v>0.01</v>
      </c>
      <c r="L47" s="46">
        <v>125.31</v>
      </c>
      <c r="M47" s="46">
        <v>0.03</v>
      </c>
      <c r="N47" s="40">
        <v>11</v>
      </c>
      <c r="O47" s="40">
        <v>1</v>
      </c>
      <c r="P47" s="6">
        <v>10.5</v>
      </c>
      <c r="Q47" s="4">
        <v>4.9000000000000004</v>
      </c>
      <c r="R47" s="4"/>
      <c r="S47" s="4">
        <f t="shared" si="4"/>
        <v>3.6111111111111112</v>
      </c>
      <c r="T47" s="4">
        <v>3.6</v>
      </c>
      <c r="U47" s="40" t="s">
        <v>10</v>
      </c>
      <c r="V47" s="40" t="s">
        <v>6</v>
      </c>
      <c r="W47" s="6" t="s">
        <v>32</v>
      </c>
      <c r="X47" s="40"/>
      <c r="Y47" s="6"/>
      <c r="Z47" s="15">
        <v>2</v>
      </c>
      <c r="AA47" s="24"/>
      <c r="AB47" s="5">
        <f t="shared" si="5"/>
        <v>1.5848931924611347E+17</v>
      </c>
    </row>
    <row r="48" spans="1:28" x14ac:dyDescent="0.2">
      <c r="A48" s="3" t="s">
        <v>78</v>
      </c>
      <c r="B48" s="45">
        <f t="shared" si="3"/>
        <v>44710.727303240739</v>
      </c>
      <c r="C48" s="40">
        <v>2022</v>
      </c>
      <c r="D48" s="40">
        <v>5</v>
      </c>
      <c r="E48" s="40">
        <v>29</v>
      </c>
      <c r="F48" s="40">
        <v>17</v>
      </c>
      <c r="G48" s="40">
        <v>27</v>
      </c>
      <c r="H48" s="6">
        <v>19.899999999999999</v>
      </c>
      <c r="I48" s="6">
        <v>0.1</v>
      </c>
      <c r="J48" s="46">
        <v>54.81</v>
      </c>
      <c r="K48" s="46">
        <v>0.02</v>
      </c>
      <c r="L48" s="46">
        <v>125.3</v>
      </c>
      <c r="M48" s="46">
        <v>0.03</v>
      </c>
      <c r="N48" s="40">
        <v>13</v>
      </c>
      <c r="O48" s="40">
        <v>1</v>
      </c>
      <c r="P48" s="6">
        <v>9.3000000000000007</v>
      </c>
      <c r="Q48" s="4">
        <v>4.5</v>
      </c>
      <c r="R48" s="4"/>
      <c r="S48" s="4">
        <f t="shared" si="4"/>
        <v>2.9444444444444446</v>
      </c>
      <c r="T48" s="4">
        <v>2.9</v>
      </c>
      <c r="U48" s="40" t="s">
        <v>10</v>
      </c>
      <c r="V48" s="40" t="s">
        <v>6</v>
      </c>
      <c r="W48" s="6" t="s">
        <v>32</v>
      </c>
      <c r="X48" s="40"/>
      <c r="Y48" s="6"/>
      <c r="Z48" s="15">
        <v>2</v>
      </c>
      <c r="AA48" s="24"/>
      <c r="AB48" s="5">
        <f t="shared" si="5"/>
        <v>1.4125375446227572E+16</v>
      </c>
    </row>
    <row r="49" spans="1:28" x14ac:dyDescent="0.2">
      <c r="A49" s="3" t="s">
        <v>79</v>
      </c>
      <c r="B49" s="45">
        <f t="shared" si="3"/>
        <v>44710.752557870372</v>
      </c>
      <c r="C49" s="40">
        <v>2022</v>
      </c>
      <c r="D49" s="40">
        <v>5</v>
      </c>
      <c r="E49" s="40">
        <v>29</v>
      </c>
      <c r="F49" s="40">
        <v>18</v>
      </c>
      <c r="G49" s="40">
        <v>3</v>
      </c>
      <c r="H49" s="6">
        <v>41.1</v>
      </c>
      <c r="I49" s="6">
        <v>0.5</v>
      </c>
      <c r="J49" s="46">
        <v>54.85</v>
      </c>
      <c r="K49" s="46">
        <v>0.03</v>
      </c>
      <c r="L49" s="46">
        <v>125.41</v>
      </c>
      <c r="M49" s="46">
        <v>0.05</v>
      </c>
      <c r="N49" s="40">
        <v>8</v>
      </c>
      <c r="O49" s="40">
        <v>2</v>
      </c>
      <c r="P49" s="6">
        <v>7.5</v>
      </c>
      <c r="Q49" s="4">
        <v>3.3</v>
      </c>
      <c r="R49" s="4"/>
      <c r="S49" s="4">
        <f t="shared" si="4"/>
        <v>1.9444444444444444</v>
      </c>
      <c r="T49" s="4">
        <v>1.9</v>
      </c>
      <c r="U49" s="40" t="s">
        <v>10</v>
      </c>
      <c r="V49" s="40" t="s">
        <v>6</v>
      </c>
      <c r="W49" s="6" t="s">
        <v>32</v>
      </c>
      <c r="X49" s="40"/>
      <c r="Y49" s="6"/>
      <c r="Z49" s="15">
        <v>2</v>
      </c>
      <c r="AA49" s="24"/>
      <c r="AB49" s="5">
        <f t="shared" si="5"/>
        <v>446683592150964.06</v>
      </c>
    </row>
    <row r="50" spans="1:28" x14ac:dyDescent="0.2">
      <c r="A50" s="3" t="s">
        <v>80</v>
      </c>
      <c r="B50" s="45">
        <f t="shared" si="3"/>
        <v>44713.471979166665</v>
      </c>
      <c r="C50" s="40">
        <v>2022</v>
      </c>
      <c r="D50" s="40">
        <v>6</v>
      </c>
      <c r="E50" s="40">
        <v>1</v>
      </c>
      <c r="F50" s="40">
        <v>11</v>
      </c>
      <c r="G50" s="40">
        <v>19</v>
      </c>
      <c r="H50" s="6">
        <v>39.200000000000003</v>
      </c>
      <c r="I50" s="6">
        <v>0.4</v>
      </c>
      <c r="J50" s="46">
        <v>55.76</v>
      </c>
      <c r="K50" s="46">
        <v>0.02</v>
      </c>
      <c r="L50" s="46">
        <v>129.78</v>
      </c>
      <c r="M50" s="46">
        <v>0.1</v>
      </c>
      <c r="N50" s="40">
        <v>9</v>
      </c>
      <c r="O50" s="40">
        <v>2</v>
      </c>
      <c r="P50" s="6">
        <v>7</v>
      </c>
      <c r="Q50" s="4">
        <v>3.2</v>
      </c>
      <c r="R50" s="4"/>
      <c r="S50" s="4">
        <f t="shared" si="4"/>
        <v>1.6666666666666665</v>
      </c>
      <c r="T50" s="4">
        <v>1.7</v>
      </c>
      <c r="U50" s="40" t="s">
        <v>10</v>
      </c>
      <c r="V50" s="40" t="s">
        <v>5</v>
      </c>
      <c r="W50" s="6" t="s">
        <v>32</v>
      </c>
      <c r="X50" s="40"/>
      <c r="Y50" s="6"/>
      <c r="Z50" s="15">
        <v>1</v>
      </c>
      <c r="AA50" s="24"/>
      <c r="AB50" s="5">
        <f t="shared" si="5"/>
        <v>223872113856835.09</v>
      </c>
    </row>
    <row r="51" spans="1:28" x14ac:dyDescent="0.2">
      <c r="A51" s="3" t="s">
        <v>81</v>
      </c>
      <c r="B51" s="45">
        <f t="shared" si="3"/>
        <v>44725.646261574075</v>
      </c>
      <c r="C51" s="40">
        <v>2022</v>
      </c>
      <c r="D51" s="40">
        <v>6</v>
      </c>
      <c r="E51" s="40">
        <v>13</v>
      </c>
      <c r="F51" s="40">
        <v>15</v>
      </c>
      <c r="G51" s="40">
        <v>30</v>
      </c>
      <c r="H51" s="6">
        <v>37.200000000000003</v>
      </c>
      <c r="I51" s="6">
        <v>0.1</v>
      </c>
      <c r="J51" s="46">
        <v>51.4</v>
      </c>
      <c r="K51" s="46">
        <v>0</v>
      </c>
      <c r="L51" s="46">
        <v>126.4</v>
      </c>
      <c r="M51" s="46">
        <v>0.01</v>
      </c>
      <c r="N51" s="40">
        <v>11</v>
      </c>
      <c r="O51" s="40">
        <v>2</v>
      </c>
      <c r="P51" s="6">
        <v>8</v>
      </c>
      <c r="Q51" s="4">
        <v>3.6</v>
      </c>
      <c r="R51" s="4"/>
      <c r="S51" s="4">
        <f t="shared" si="4"/>
        <v>2.2222222222222223</v>
      </c>
      <c r="T51" s="4">
        <v>2.2000000000000002</v>
      </c>
      <c r="U51" s="40" t="s">
        <v>10</v>
      </c>
      <c r="V51" s="40" t="s">
        <v>9</v>
      </c>
      <c r="W51" s="6" t="s">
        <v>32</v>
      </c>
      <c r="X51" s="40"/>
      <c r="Y51" s="6"/>
      <c r="Z51" s="15">
        <v>6</v>
      </c>
      <c r="AA51" s="24"/>
      <c r="AB51" s="5">
        <f t="shared" si="5"/>
        <v>1258925411794173.5</v>
      </c>
    </row>
    <row r="52" spans="1:28" x14ac:dyDescent="0.2">
      <c r="A52" s="3" t="s">
        <v>82</v>
      </c>
      <c r="B52" s="45">
        <f t="shared" si="3"/>
        <v>44735.877951388888</v>
      </c>
      <c r="C52" s="40">
        <v>2022</v>
      </c>
      <c r="D52" s="40">
        <v>6</v>
      </c>
      <c r="E52" s="40">
        <v>23</v>
      </c>
      <c r="F52" s="40">
        <v>21</v>
      </c>
      <c r="G52" s="40">
        <v>4</v>
      </c>
      <c r="H52" s="6">
        <v>15</v>
      </c>
      <c r="I52" s="6">
        <v>0.8</v>
      </c>
      <c r="J52" s="46">
        <v>54.44</v>
      </c>
      <c r="K52" s="46">
        <v>0.02</v>
      </c>
      <c r="L52" s="46">
        <v>122.9</v>
      </c>
      <c r="M52" s="46">
        <v>0.02</v>
      </c>
      <c r="N52" s="40">
        <v>10</v>
      </c>
      <c r="O52" s="40">
        <v>2</v>
      </c>
      <c r="P52" s="6">
        <v>8.5</v>
      </c>
      <c r="Q52" s="4">
        <v>3.9</v>
      </c>
      <c r="R52" s="4"/>
      <c r="S52" s="4">
        <f t="shared" si="4"/>
        <v>2.5</v>
      </c>
      <c r="T52" s="4">
        <v>2.5</v>
      </c>
      <c r="U52" s="40" t="s">
        <v>10</v>
      </c>
      <c r="V52" s="40" t="s">
        <v>6</v>
      </c>
      <c r="W52" s="6" t="s">
        <v>32</v>
      </c>
      <c r="X52" s="40"/>
      <c r="Y52" s="6"/>
      <c r="Z52" s="15">
        <v>2</v>
      </c>
      <c r="AA52" s="24"/>
      <c r="AB52" s="5">
        <f t="shared" si="5"/>
        <v>3548133892335782</v>
      </c>
    </row>
    <row r="53" spans="1:28" x14ac:dyDescent="0.2">
      <c r="A53" s="3" t="s">
        <v>83</v>
      </c>
      <c r="B53" s="45">
        <f t="shared" si="3"/>
        <v>44749.300682870373</v>
      </c>
      <c r="C53" s="40">
        <v>2022</v>
      </c>
      <c r="D53" s="40">
        <v>7</v>
      </c>
      <c r="E53" s="40">
        <v>7</v>
      </c>
      <c r="F53" s="40">
        <v>7</v>
      </c>
      <c r="G53" s="40">
        <v>12</v>
      </c>
      <c r="H53" s="6">
        <v>59.6</v>
      </c>
      <c r="I53" s="6">
        <v>2.6</v>
      </c>
      <c r="J53" s="46">
        <v>55.76</v>
      </c>
      <c r="K53" s="46">
        <v>0.02</v>
      </c>
      <c r="L53" s="46">
        <v>130</v>
      </c>
      <c r="M53" s="46">
        <v>0.1</v>
      </c>
      <c r="N53" s="40">
        <v>8</v>
      </c>
      <c r="O53" s="40">
        <v>1</v>
      </c>
      <c r="P53" s="6">
        <v>6.1</v>
      </c>
      <c r="Q53" s="4">
        <v>2.8</v>
      </c>
      <c r="R53" s="4"/>
      <c r="S53" s="4">
        <f t="shared" si="4"/>
        <v>1.1666666666666665</v>
      </c>
      <c r="T53" s="4">
        <v>1.2</v>
      </c>
      <c r="U53" s="40" t="s">
        <v>10</v>
      </c>
      <c r="V53" s="40" t="s">
        <v>5</v>
      </c>
      <c r="W53" s="6" t="s">
        <v>32</v>
      </c>
      <c r="X53" s="41"/>
      <c r="Y53" s="3"/>
      <c r="Z53" s="15">
        <v>1</v>
      </c>
      <c r="AA53" s="24"/>
      <c r="AB53" s="5">
        <f t="shared" si="5"/>
        <v>39810717055349.93</v>
      </c>
    </row>
    <row r="54" spans="1:28" x14ac:dyDescent="0.2">
      <c r="A54" s="3" t="s">
        <v>84</v>
      </c>
      <c r="B54" s="45">
        <f t="shared" si="3"/>
        <v>44750.918564814812</v>
      </c>
      <c r="C54" s="40">
        <v>2022</v>
      </c>
      <c r="D54" s="40">
        <v>7</v>
      </c>
      <c r="E54" s="40">
        <v>8</v>
      </c>
      <c r="F54" s="40">
        <v>22</v>
      </c>
      <c r="G54" s="40">
        <v>2</v>
      </c>
      <c r="H54" s="6">
        <v>44.6</v>
      </c>
      <c r="I54" s="6">
        <v>0.5</v>
      </c>
      <c r="J54" s="46">
        <v>54.28</v>
      </c>
      <c r="K54" s="46">
        <v>0.01</v>
      </c>
      <c r="L54" s="46">
        <v>127.95</v>
      </c>
      <c r="M54" s="46">
        <v>0.03</v>
      </c>
      <c r="N54" s="40">
        <v>10</v>
      </c>
      <c r="O54" s="40">
        <v>1</v>
      </c>
      <c r="P54" s="6">
        <v>7.2</v>
      </c>
      <c r="Q54" s="4">
        <v>3.5</v>
      </c>
      <c r="R54" s="4"/>
      <c r="S54" s="4">
        <f t="shared" si="4"/>
        <v>1.7777777777777779</v>
      </c>
      <c r="T54" s="4">
        <v>1.8</v>
      </c>
      <c r="U54" s="40" t="s">
        <v>10</v>
      </c>
      <c r="V54" s="40" t="s">
        <v>6</v>
      </c>
      <c r="W54" s="6" t="s">
        <v>32</v>
      </c>
      <c r="X54" s="40"/>
      <c r="Y54" s="6"/>
      <c r="Z54" s="15">
        <v>2</v>
      </c>
      <c r="AA54" s="24"/>
      <c r="AB54" s="5">
        <f t="shared" si="5"/>
        <v>316227766016839.06</v>
      </c>
    </row>
    <row r="55" spans="1:28" x14ac:dyDescent="0.2">
      <c r="A55" s="3" t="s">
        <v>85</v>
      </c>
      <c r="B55" s="45">
        <f t="shared" si="3"/>
        <v>44762.841446759259</v>
      </c>
      <c r="C55" s="40">
        <v>2022</v>
      </c>
      <c r="D55" s="40">
        <v>7</v>
      </c>
      <c r="E55" s="40">
        <v>20</v>
      </c>
      <c r="F55" s="40">
        <v>20</v>
      </c>
      <c r="G55" s="40">
        <v>11</v>
      </c>
      <c r="H55" s="6">
        <v>41</v>
      </c>
      <c r="I55" s="6">
        <v>1</v>
      </c>
      <c r="J55" s="46">
        <v>53.67</v>
      </c>
      <c r="K55" s="46">
        <v>0.02</v>
      </c>
      <c r="L55" s="46">
        <v>132.49</v>
      </c>
      <c r="M55" s="46">
        <v>0.05</v>
      </c>
      <c r="N55" s="40">
        <v>13</v>
      </c>
      <c r="O55" s="40">
        <v>1</v>
      </c>
      <c r="P55" s="6">
        <v>7.7</v>
      </c>
      <c r="Q55" s="4">
        <v>3.5</v>
      </c>
      <c r="R55" s="4"/>
      <c r="S55" s="4">
        <f t="shared" si="4"/>
        <v>2.0555555555555558</v>
      </c>
      <c r="T55" s="4">
        <v>2.1</v>
      </c>
      <c r="U55" s="40" t="s">
        <v>10</v>
      </c>
      <c r="V55" s="40" t="s">
        <v>6</v>
      </c>
      <c r="W55" s="6" t="s">
        <v>32</v>
      </c>
      <c r="X55" s="40"/>
      <c r="Y55" s="6"/>
      <c r="Z55" s="15">
        <v>2</v>
      </c>
      <c r="AA55" s="24"/>
      <c r="AB55" s="5">
        <f t="shared" si="5"/>
        <v>891250938133751.25</v>
      </c>
    </row>
    <row r="56" spans="1:28" x14ac:dyDescent="0.2">
      <c r="A56" s="3" t="s">
        <v>86</v>
      </c>
      <c r="B56" s="45">
        <f t="shared" si="3"/>
        <v>44763.707268518519</v>
      </c>
      <c r="C56" s="40">
        <v>2022</v>
      </c>
      <c r="D56" s="40">
        <v>7</v>
      </c>
      <c r="E56" s="40">
        <v>21</v>
      </c>
      <c r="F56" s="40">
        <v>16</v>
      </c>
      <c r="G56" s="40">
        <v>58</v>
      </c>
      <c r="H56" s="6">
        <v>28.7</v>
      </c>
      <c r="I56" s="6">
        <v>0.9</v>
      </c>
      <c r="J56" s="46">
        <v>55.98</v>
      </c>
      <c r="K56" s="46">
        <v>0.02</v>
      </c>
      <c r="L56" s="46">
        <v>124.39</v>
      </c>
      <c r="M56" s="46">
        <v>0.09</v>
      </c>
      <c r="N56" s="40">
        <v>13</v>
      </c>
      <c r="O56" s="40">
        <v>3</v>
      </c>
      <c r="P56" s="6">
        <v>9.6</v>
      </c>
      <c r="Q56" s="4">
        <v>3.8</v>
      </c>
      <c r="R56" s="4"/>
      <c r="S56" s="4">
        <f t="shared" si="4"/>
        <v>3.1111111111111107</v>
      </c>
      <c r="T56" s="4">
        <v>3.1</v>
      </c>
      <c r="U56" s="40" t="s">
        <v>10</v>
      </c>
      <c r="V56" s="40" t="s">
        <v>5</v>
      </c>
      <c r="W56" s="6" t="s">
        <v>32</v>
      </c>
      <c r="X56" s="40"/>
      <c r="Y56" s="6"/>
      <c r="Z56" s="15">
        <v>1</v>
      </c>
      <c r="AA56" s="24"/>
      <c r="AB56" s="5">
        <f t="shared" si="5"/>
        <v>2.8183829312644916E+16</v>
      </c>
    </row>
    <row r="57" spans="1:28" x14ac:dyDescent="0.2">
      <c r="A57" s="3" t="s">
        <v>87</v>
      </c>
      <c r="B57" s="45">
        <f t="shared" si="3"/>
        <v>44775.7497337963</v>
      </c>
      <c r="C57" s="40">
        <v>2022</v>
      </c>
      <c r="D57" s="40">
        <v>8</v>
      </c>
      <c r="E57" s="40">
        <v>2</v>
      </c>
      <c r="F57" s="40">
        <v>17</v>
      </c>
      <c r="G57" s="40">
        <v>59</v>
      </c>
      <c r="H57" s="6">
        <v>37.9</v>
      </c>
      <c r="I57" s="6">
        <v>1.3</v>
      </c>
      <c r="J57" s="46">
        <v>42.82</v>
      </c>
      <c r="K57" s="46">
        <v>0.15</v>
      </c>
      <c r="L57" s="46">
        <v>132.31</v>
      </c>
      <c r="M57" s="46">
        <v>0.34</v>
      </c>
      <c r="N57" s="40">
        <v>548</v>
      </c>
      <c r="O57" s="40">
        <v>3</v>
      </c>
      <c r="P57" s="6"/>
      <c r="Q57" s="4">
        <v>5.3</v>
      </c>
      <c r="R57" s="4">
        <v>5.8</v>
      </c>
      <c r="S57" s="4">
        <f>1.85*Q57-4.9</f>
        <v>4.9049999999999994</v>
      </c>
      <c r="T57" s="4">
        <v>4.9000000000000004</v>
      </c>
      <c r="U57" s="40" t="s">
        <v>10</v>
      </c>
      <c r="V57" s="40" t="s">
        <v>8</v>
      </c>
      <c r="W57" s="6" t="s">
        <v>32</v>
      </c>
      <c r="X57" s="40"/>
      <c r="Y57" s="6"/>
      <c r="Z57" s="15">
        <v>5</v>
      </c>
      <c r="AA57" s="24"/>
      <c r="AB57" s="5">
        <f t="shared" si="5"/>
        <v>1.4125375446227669E+19</v>
      </c>
    </row>
    <row r="58" spans="1:28" x14ac:dyDescent="0.2">
      <c r="A58" s="3" t="s">
        <v>88</v>
      </c>
      <c r="B58" s="45">
        <f t="shared" si="3"/>
        <v>44790.719421296293</v>
      </c>
      <c r="C58" s="40">
        <v>2022</v>
      </c>
      <c r="D58" s="40">
        <v>8</v>
      </c>
      <c r="E58" s="40">
        <v>17</v>
      </c>
      <c r="F58" s="40">
        <v>17</v>
      </c>
      <c r="G58" s="40">
        <v>15</v>
      </c>
      <c r="H58" s="6">
        <v>58.7</v>
      </c>
      <c r="I58" s="6">
        <v>0.8</v>
      </c>
      <c r="J58" s="46">
        <v>54.03</v>
      </c>
      <c r="K58" s="46">
        <v>0.01</v>
      </c>
      <c r="L58" s="46">
        <v>127.11</v>
      </c>
      <c r="M58" s="46">
        <v>0.03</v>
      </c>
      <c r="N58" s="40">
        <v>12</v>
      </c>
      <c r="O58" s="40">
        <v>1</v>
      </c>
      <c r="P58" s="6">
        <v>7.9</v>
      </c>
      <c r="Q58" s="4">
        <v>3.9</v>
      </c>
      <c r="R58" s="4"/>
      <c r="S58" s="4">
        <f t="shared" ref="S58:S70" si="6">(P58-4)/1.8</f>
        <v>2.166666666666667</v>
      </c>
      <c r="T58" s="4">
        <v>2.2000000000000002</v>
      </c>
      <c r="U58" s="40" t="s">
        <v>10</v>
      </c>
      <c r="V58" s="40" t="s">
        <v>6</v>
      </c>
      <c r="W58" s="6" t="s">
        <v>32</v>
      </c>
      <c r="X58" s="40"/>
      <c r="Y58" s="6"/>
      <c r="Z58" s="15">
        <v>2</v>
      </c>
      <c r="AA58" s="24"/>
      <c r="AB58" s="5">
        <f t="shared" si="5"/>
        <v>1258925411794173.5</v>
      </c>
    </row>
    <row r="59" spans="1:28" x14ac:dyDescent="0.2">
      <c r="A59" s="3" t="s">
        <v>89</v>
      </c>
      <c r="B59" s="45">
        <f t="shared" si="3"/>
        <v>44802.824930555558</v>
      </c>
      <c r="C59" s="40">
        <v>2022</v>
      </c>
      <c r="D59" s="40">
        <v>8</v>
      </c>
      <c r="E59" s="40">
        <v>29</v>
      </c>
      <c r="F59" s="40">
        <v>19</v>
      </c>
      <c r="G59" s="40">
        <v>47</v>
      </c>
      <c r="H59" s="6">
        <v>54.8</v>
      </c>
      <c r="I59" s="6">
        <v>1.1000000000000001</v>
      </c>
      <c r="J59" s="46">
        <v>52.8</v>
      </c>
      <c r="K59" s="46">
        <v>0.02</v>
      </c>
      <c r="L59" s="46">
        <v>127.76</v>
      </c>
      <c r="M59" s="46">
        <v>0.08</v>
      </c>
      <c r="N59" s="40">
        <v>12</v>
      </c>
      <c r="O59" s="40">
        <v>2</v>
      </c>
      <c r="P59" s="6">
        <v>8.1999999999999993</v>
      </c>
      <c r="Q59" s="4">
        <v>3.7</v>
      </c>
      <c r="R59" s="4"/>
      <c r="S59" s="4">
        <f t="shared" si="6"/>
        <v>2.333333333333333</v>
      </c>
      <c r="T59" s="4">
        <v>2.2999999999999998</v>
      </c>
      <c r="U59" s="40" t="s">
        <v>10</v>
      </c>
      <c r="V59" s="40" t="s">
        <v>33</v>
      </c>
      <c r="W59" s="6" t="s">
        <v>32</v>
      </c>
      <c r="X59" s="40"/>
      <c r="Y59" s="6"/>
      <c r="Z59" s="15">
        <v>3</v>
      </c>
      <c r="AA59" s="24"/>
      <c r="AB59" s="5">
        <f t="shared" si="5"/>
        <v>1778279410038929</v>
      </c>
    </row>
    <row r="60" spans="1:28" x14ac:dyDescent="0.2">
      <c r="A60" s="3" t="s">
        <v>90</v>
      </c>
      <c r="B60" s="45">
        <f t="shared" si="3"/>
        <v>44803.356215277781</v>
      </c>
      <c r="C60" s="40">
        <v>2022</v>
      </c>
      <c r="D60" s="40">
        <v>8</v>
      </c>
      <c r="E60" s="40">
        <v>30</v>
      </c>
      <c r="F60" s="40">
        <v>8</v>
      </c>
      <c r="G60" s="40">
        <v>32</v>
      </c>
      <c r="H60" s="6">
        <v>57.6</v>
      </c>
      <c r="I60" s="6">
        <v>0.9</v>
      </c>
      <c r="J60" s="46">
        <v>55.24</v>
      </c>
      <c r="K60" s="46">
        <v>0.02</v>
      </c>
      <c r="L60" s="46">
        <v>135.58000000000001</v>
      </c>
      <c r="M60" s="46">
        <v>0.06</v>
      </c>
      <c r="N60" s="40">
        <v>11</v>
      </c>
      <c r="O60" s="40">
        <v>1</v>
      </c>
      <c r="P60" s="6">
        <v>7.3</v>
      </c>
      <c r="Q60" s="4">
        <v>3.6</v>
      </c>
      <c r="R60" s="4"/>
      <c r="S60" s="4">
        <f t="shared" si="6"/>
        <v>1.8333333333333333</v>
      </c>
      <c r="T60" s="4">
        <v>1.8</v>
      </c>
      <c r="U60" s="40" t="s">
        <v>10</v>
      </c>
      <c r="V60" s="40" t="s">
        <v>5</v>
      </c>
      <c r="W60" s="6" t="s">
        <v>32</v>
      </c>
      <c r="X60" s="40"/>
      <c r="Y60" s="6"/>
      <c r="Z60" s="15">
        <v>1</v>
      </c>
      <c r="AA60" s="24"/>
      <c r="AB60" s="5">
        <f t="shared" si="5"/>
        <v>316227766016839.06</v>
      </c>
    </row>
    <row r="61" spans="1:28" x14ac:dyDescent="0.2">
      <c r="A61" s="3" t="s">
        <v>91</v>
      </c>
      <c r="B61" s="45">
        <f t="shared" si="3"/>
        <v>44812.601851851854</v>
      </c>
      <c r="C61" s="40">
        <v>2022</v>
      </c>
      <c r="D61" s="40">
        <v>9</v>
      </c>
      <c r="E61" s="40">
        <v>8</v>
      </c>
      <c r="F61" s="40">
        <v>14</v>
      </c>
      <c r="G61" s="40">
        <v>26</v>
      </c>
      <c r="H61" s="6">
        <v>40.6</v>
      </c>
      <c r="I61" s="6">
        <v>0.2</v>
      </c>
      <c r="J61" s="46">
        <v>54.38</v>
      </c>
      <c r="K61" s="46">
        <v>0.02</v>
      </c>
      <c r="L61" s="46">
        <v>125.59</v>
      </c>
      <c r="M61" s="46">
        <v>0.04</v>
      </c>
      <c r="N61" s="40">
        <v>9</v>
      </c>
      <c r="O61" s="40">
        <v>1</v>
      </c>
      <c r="P61" s="6">
        <v>7.2</v>
      </c>
      <c r="Q61" s="4">
        <v>3.5</v>
      </c>
      <c r="R61" s="4"/>
      <c r="S61" s="4">
        <f t="shared" si="6"/>
        <v>1.7777777777777779</v>
      </c>
      <c r="T61" s="4">
        <v>1.8</v>
      </c>
      <c r="U61" s="40" t="s">
        <v>10</v>
      </c>
      <c r="V61" s="40" t="s">
        <v>6</v>
      </c>
      <c r="W61" s="6" t="s">
        <v>32</v>
      </c>
      <c r="X61" s="41"/>
      <c r="Y61" s="3"/>
      <c r="Z61" s="15">
        <v>2</v>
      </c>
      <c r="AA61" s="24"/>
      <c r="AB61" s="5">
        <f t="shared" si="5"/>
        <v>316227766016839.06</v>
      </c>
    </row>
    <row r="62" spans="1:28" x14ac:dyDescent="0.2">
      <c r="A62" s="3" t="s">
        <v>92</v>
      </c>
      <c r="B62" s="45">
        <f t="shared" si="3"/>
        <v>44818.404814814814</v>
      </c>
      <c r="C62" s="40">
        <v>2022</v>
      </c>
      <c r="D62" s="40">
        <v>9</v>
      </c>
      <c r="E62" s="40">
        <v>14</v>
      </c>
      <c r="F62" s="40">
        <v>9</v>
      </c>
      <c r="G62" s="40">
        <v>42</v>
      </c>
      <c r="H62" s="6">
        <v>56</v>
      </c>
      <c r="I62" s="6">
        <v>0.6</v>
      </c>
      <c r="J62" s="46">
        <v>54.3</v>
      </c>
      <c r="K62" s="46">
        <v>0.01</v>
      </c>
      <c r="L62" s="46">
        <v>126.14</v>
      </c>
      <c r="M62" s="46">
        <v>0.02</v>
      </c>
      <c r="N62" s="40">
        <v>8</v>
      </c>
      <c r="O62" s="40">
        <v>0</v>
      </c>
      <c r="P62" s="6">
        <v>7.6</v>
      </c>
      <c r="Q62" s="4">
        <v>3.6</v>
      </c>
      <c r="R62" s="4"/>
      <c r="S62" s="4">
        <f t="shared" si="6"/>
        <v>1.9999999999999998</v>
      </c>
      <c r="T62" s="4">
        <v>2</v>
      </c>
      <c r="U62" s="40" t="s">
        <v>10</v>
      </c>
      <c r="V62" s="40" t="s">
        <v>6</v>
      </c>
      <c r="W62" s="6" t="s">
        <v>32</v>
      </c>
      <c r="X62" s="40"/>
      <c r="Y62" s="6"/>
      <c r="Z62" s="15">
        <v>2</v>
      </c>
      <c r="AA62" s="24"/>
      <c r="AB62" s="5">
        <f t="shared" si="5"/>
        <v>630957344480198.25</v>
      </c>
    </row>
    <row r="63" spans="1:28" x14ac:dyDescent="0.2">
      <c r="A63" s="3" t="s">
        <v>93</v>
      </c>
      <c r="B63" s="45">
        <f t="shared" si="3"/>
        <v>44825.763854166667</v>
      </c>
      <c r="C63" s="40">
        <v>2022</v>
      </c>
      <c r="D63" s="40">
        <v>9</v>
      </c>
      <c r="E63" s="40">
        <v>21</v>
      </c>
      <c r="F63" s="40">
        <v>18</v>
      </c>
      <c r="G63" s="40">
        <v>19</v>
      </c>
      <c r="H63" s="6">
        <v>57</v>
      </c>
      <c r="I63" s="6">
        <v>0.6</v>
      </c>
      <c r="J63" s="46">
        <v>52.98</v>
      </c>
      <c r="K63" s="46">
        <v>0.02</v>
      </c>
      <c r="L63" s="46">
        <v>132.05000000000001</v>
      </c>
      <c r="M63" s="46">
        <v>0.03</v>
      </c>
      <c r="N63" s="40">
        <v>12</v>
      </c>
      <c r="O63" s="40">
        <v>0</v>
      </c>
      <c r="P63" s="6">
        <v>9</v>
      </c>
      <c r="Q63" s="4">
        <v>3.9</v>
      </c>
      <c r="R63" s="4"/>
      <c r="S63" s="4">
        <f t="shared" si="6"/>
        <v>2.7777777777777777</v>
      </c>
      <c r="T63" s="4">
        <v>2.8</v>
      </c>
      <c r="U63" s="40" t="s">
        <v>10</v>
      </c>
      <c r="V63" s="40" t="s">
        <v>6</v>
      </c>
      <c r="W63" s="6" t="s">
        <v>32</v>
      </c>
      <c r="X63" s="40"/>
      <c r="Y63" s="6"/>
      <c r="Z63" s="15">
        <v>2</v>
      </c>
      <c r="AA63" s="24"/>
      <c r="AB63" s="5">
        <f t="shared" si="5"/>
        <v>1E+16</v>
      </c>
    </row>
    <row r="64" spans="1:28" x14ac:dyDescent="0.2">
      <c r="A64" s="3" t="s">
        <v>94</v>
      </c>
      <c r="B64" s="45">
        <f t="shared" si="3"/>
        <v>44830.55128472222</v>
      </c>
      <c r="C64" s="40">
        <v>2022</v>
      </c>
      <c r="D64" s="40">
        <v>9</v>
      </c>
      <c r="E64" s="40">
        <v>26</v>
      </c>
      <c r="F64" s="40">
        <v>13</v>
      </c>
      <c r="G64" s="40">
        <v>13</v>
      </c>
      <c r="H64" s="6">
        <v>51.9</v>
      </c>
      <c r="I64" s="6">
        <v>0.7</v>
      </c>
      <c r="J64" s="46">
        <v>55.93</v>
      </c>
      <c r="K64" s="46">
        <v>0.02</v>
      </c>
      <c r="L64" s="46">
        <v>130.54</v>
      </c>
      <c r="M64" s="46">
        <v>0.09</v>
      </c>
      <c r="N64" s="40">
        <v>9</v>
      </c>
      <c r="O64" s="40">
        <v>2</v>
      </c>
      <c r="P64" s="6">
        <v>6</v>
      </c>
      <c r="Q64" s="4">
        <v>2.7</v>
      </c>
      <c r="R64" s="4"/>
      <c r="S64" s="4">
        <f t="shared" si="6"/>
        <v>1.1111111111111112</v>
      </c>
      <c r="T64" s="4">
        <v>1.1000000000000001</v>
      </c>
      <c r="U64" s="40" t="s">
        <v>10</v>
      </c>
      <c r="V64" s="40" t="s">
        <v>5</v>
      </c>
      <c r="W64" s="6" t="s">
        <v>32</v>
      </c>
      <c r="X64" s="40"/>
      <c r="Y64" s="6"/>
      <c r="Z64" s="15">
        <v>1</v>
      </c>
      <c r="AA64" s="24"/>
      <c r="AB64" s="5">
        <f t="shared" si="5"/>
        <v>28183829312644.723</v>
      </c>
    </row>
    <row r="65" spans="1:28" x14ac:dyDescent="0.2">
      <c r="A65" s="3" t="s">
        <v>95</v>
      </c>
      <c r="B65" s="45">
        <f t="shared" si="3"/>
        <v>44835.900810185187</v>
      </c>
      <c r="C65" s="40">
        <v>2022</v>
      </c>
      <c r="D65" s="40">
        <v>10</v>
      </c>
      <c r="E65" s="40">
        <v>1</v>
      </c>
      <c r="F65" s="40">
        <v>21</v>
      </c>
      <c r="G65" s="40">
        <v>37</v>
      </c>
      <c r="H65" s="6">
        <v>10.199999999999999</v>
      </c>
      <c r="I65" s="6">
        <v>0.4</v>
      </c>
      <c r="J65" s="46">
        <v>52.04</v>
      </c>
      <c r="K65" s="46">
        <v>0.01</v>
      </c>
      <c r="L65" s="46">
        <v>132.08000000000001</v>
      </c>
      <c r="M65" s="46">
        <v>0.04</v>
      </c>
      <c r="N65" s="40">
        <v>11</v>
      </c>
      <c r="O65" s="40">
        <v>2</v>
      </c>
      <c r="P65" s="6">
        <v>8.4</v>
      </c>
      <c r="Q65" s="4">
        <v>3.7</v>
      </c>
      <c r="R65" s="4"/>
      <c r="S65" s="4">
        <f t="shared" si="6"/>
        <v>2.4444444444444446</v>
      </c>
      <c r="T65" s="4">
        <v>2.4</v>
      </c>
      <c r="U65" s="40" t="s">
        <v>10</v>
      </c>
      <c r="V65" s="40" t="s">
        <v>7</v>
      </c>
      <c r="W65" s="6" t="s">
        <v>32</v>
      </c>
      <c r="X65" s="40"/>
      <c r="Y65" s="6"/>
      <c r="Z65" s="15">
        <v>4</v>
      </c>
      <c r="AA65" s="24"/>
      <c r="AB65" s="5">
        <f t="shared" si="5"/>
        <v>2511886431509585.5</v>
      </c>
    </row>
    <row r="66" spans="1:28" x14ac:dyDescent="0.2">
      <c r="A66" s="3" t="s">
        <v>96</v>
      </c>
      <c r="B66" s="45">
        <f t="shared" si="3"/>
        <v>44850.66988425926</v>
      </c>
      <c r="C66" s="40">
        <v>2022</v>
      </c>
      <c r="D66" s="40">
        <v>10</v>
      </c>
      <c r="E66" s="40">
        <v>16</v>
      </c>
      <c r="F66" s="40">
        <v>16</v>
      </c>
      <c r="G66" s="40">
        <v>4</v>
      </c>
      <c r="H66" s="6">
        <v>38</v>
      </c>
      <c r="I66" s="6">
        <v>0.2</v>
      </c>
      <c r="J66" s="46">
        <v>53.66</v>
      </c>
      <c r="K66" s="46">
        <v>0.01</v>
      </c>
      <c r="L66" s="46">
        <v>125.55</v>
      </c>
      <c r="M66" s="46">
        <v>0.02</v>
      </c>
      <c r="N66" s="40">
        <v>12</v>
      </c>
      <c r="O66" s="40">
        <v>2</v>
      </c>
      <c r="P66" s="6">
        <v>9.3000000000000007</v>
      </c>
      <c r="Q66" s="4">
        <v>4.4000000000000004</v>
      </c>
      <c r="R66" s="4"/>
      <c r="S66" s="4">
        <f t="shared" si="6"/>
        <v>2.9444444444444446</v>
      </c>
      <c r="T66" s="4">
        <v>2.9</v>
      </c>
      <c r="U66" s="40" t="s">
        <v>10</v>
      </c>
      <c r="V66" s="40" t="s">
        <v>6</v>
      </c>
      <c r="W66" s="6" t="s">
        <v>32</v>
      </c>
      <c r="X66" s="40"/>
      <c r="Y66" s="6"/>
      <c r="Z66" s="15">
        <v>2</v>
      </c>
      <c r="AA66" s="24"/>
      <c r="AB66" s="5">
        <f t="shared" si="5"/>
        <v>1.4125375446227572E+16</v>
      </c>
    </row>
    <row r="67" spans="1:28" x14ac:dyDescent="0.2">
      <c r="A67" s="3" t="s">
        <v>97</v>
      </c>
      <c r="B67" s="45">
        <f t="shared" si="3"/>
        <v>44852.807349537034</v>
      </c>
      <c r="C67" s="40">
        <v>2022</v>
      </c>
      <c r="D67" s="40">
        <v>10</v>
      </c>
      <c r="E67" s="40">
        <v>18</v>
      </c>
      <c r="F67" s="40">
        <v>19</v>
      </c>
      <c r="G67" s="40">
        <v>22</v>
      </c>
      <c r="H67" s="6">
        <v>35</v>
      </c>
      <c r="I67" s="6">
        <v>0.5</v>
      </c>
      <c r="J67" s="46">
        <v>52.82</v>
      </c>
      <c r="K67" s="46">
        <v>0.02</v>
      </c>
      <c r="L67" s="46">
        <v>128.19</v>
      </c>
      <c r="M67" s="46">
        <v>0.06</v>
      </c>
      <c r="N67" s="40">
        <v>10</v>
      </c>
      <c r="O67" s="40">
        <v>2</v>
      </c>
      <c r="P67" s="6">
        <v>8.8000000000000007</v>
      </c>
      <c r="Q67" s="4">
        <v>4.0999999999999996</v>
      </c>
      <c r="R67" s="4"/>
      <c r="S67" s="4">
        <f t="shared" si="6"/>
        <v>2.666666666666667</v>
      </c>
      <c r="T67" s="4">
        <v>2.7</v>
      </c>
      <c r="U67" s="40" t="s">
        <v>10</v>
      </c>
      <c r="V67" s="40" t="s">
        <v>33</v>
      </c>
      <c r="W67" s="6" t="s">
        <v>32</v>
      </c>
      <c r="X67" s="40"/>
      <c r="Y67" s="6"/>
      <c r="Z67" s="15">
        <v>3</v>
      </c>
      <c r="AA67" s="24"/>
      <c r="AB67" s="5">
        <f t="shared" si="5"/>
        <v>7079457843841414</v>
      </c>
    </row>
    <row r="68" spans="1:28" x14ac:dyDescent="0.2">
      <c r="A68" s="3" t="s">
        <v>98</v>
      </c>
      <c r="B68" s="45">
        <f t="shared" si="3"/>
        <v>44853.306076388886</v>
      </c>
      <c r="C68" s="40">
        <v>2022</v>
      </c>
      <c r="D68" s="40">
        <v>10</v>
      </c>
      <c r="E68" s="40">
        <v>19</v>
      </c>
      <c r="F68" s="40">
        <v>7</v>
      </c>
      <c r="G68" s="40">
        <v>20</v>
      </c>
      <c r="H68" s="6">
        <v>45.6</v>
      </c>
      <c r="I68" s="6">
        <v>0.4</v>
      </c>
      <c r="J68" s="46">
        <v>55.28</v>
      </c>
      <c r="K68" s="46">
        <v>0.01</v>
      </c>
      <c r="L68" s="46">
        <v>135.26</v>
      </c>
      <c r="M68" s="46">
        <v>0.04</v>
      </c>
      <c r="N68" s="40">
        <v>8</v>
      </c>
      <c r="O68" s="40">
        <v>1</v>
      </c>
      <c r="P68" s="6">
        <v>9.3000000000000007</v>
      </c>
      <c r="Q68" s="4">
        <v>4.0999999999999996</v>
      </c>
      <c r="R68" s="4"/>
      <c r="S68" s="4">
        <f t="shared" si="6"/>
        <v>2.9444444444444446</v>
      </c>
      <c r="T68" s="4">
        <v>2.9</v>
      </c>
      <c r="U68" s="40" t="s">
        <v>10</v>
      </c>
      <c r="V68" s="40" t="s">
        <v>5</v>
      </c>
      <c r="W68" s="6" t="s">
        <v>32</v>
      </c>
      <c r="X68" s="40"/>
      <c r="Y68" s="6"/>
      <c r="Z68" s="15">
        <v>1</v>
      </c>
      <c r="AA68" s="24"/>
      <c r="AB68" s="5">
        <f t="shared" si="5"/>
        <v>1.4125375446227572E+16</v>
      </c>
    </row>
    <row r="69" spans="1:28" x14ac:dyDescent="0.2">
      <c r="A69" s="3" t="s">
        <v>99</v>
      </c>
      <c r="B69" s="45">
        <f t="shared" si="3"/>
        <v>44856.21806712963</v>
      </c>
      <c r="C69" s="40">
        <v>2022</v>
      </c>
      <c r="D69" s="40">
        <v>10</v>
      </c>
      <c r="E69" s="40">
        <v>22</v>
      </c>
      <c r="F69" s="40">
        <v>5</v>
      </c>
      <c r="G69" s="40">
        <v>14</v>
      </c>
      <c r="H69" s="6">
        <v>1.1000000000000001</v>
      </c>
      <c r="I69" s="6">
        <v>0.9</v>
      </c>
      <c r="J69" s="46">
        <v>54.63</v>
      </c>
      <c r="K69" s="46">
        <v>0.02</v>
      </c>
      <c r="L69" s="46">
        <v>123.58</v>
      </c>
      <c r="M69" s="46">
        <v>0.02</v>
      </c>
      <c r="N69" s="40">
        <v>13</v>
      </c>
      <c r="O69" s="40">
        <v>1</v>
      </c>
      <c r="P69" s="6">
        <v>7.5</v>
      </c>
      <c r="Q69" s="4">
        <v>3.3</v>
      </c>
      <c r="R69" s="4"/>
      <c r="S69" s="4">
        <f t="shared" si="6"/>
        <v>1.9444444444444444</v>
      </c>
      <c r="T69" s="4">
        <v>1.9</v>
      </c>
      <c r="U69" s="40" t="s">
        <v>10</v>
      </c>
      <c r="V69" s="40" t="s">
        <v>6</v>
      </c>
      <c r="W69" s="6" t="s">
        <v>32</v>
      </c>
      <c r="X69" s="41"/>
      <c r="Y69" s="3"/>
      <c r="Z69" s="15">
        <v>2</v>
      </c>
      <c r="AA69" s="24"/>
      <c r="AB69" s="5">
        <f t="shared" si="5"/>
        <v>446683592150964.06</v>
      </c>
    </row>
    <row r="70" spans="1:28" x14ac:dyDescent="0.2">
      <c r="A70" s="3" t="s">
        <v>100</v>
      </c>
      <c r="B70" s="45">
        <f t="shared" ref="B70:B90" si="7">DATE(C70,D70,E70)+TIME(F70,G70,H70)</f>
        <v>44860.336076388892</v>
      </c>
      <c r="C70" s="40">
        <v>2022</v>
      </c>
      <c r="D70" s="40">
        <v>10</v>
      </c>
      <c r="E70" s="40">
        <v>26</v>
      </c>
      <c r="F70" s="40">
        <v>8</v>
      </c>
      <c r="G70" s="40">
        <v>3</v>
      </c>
      <c r="H70" s="6">
        <v>57.3</v>
      </c>
      <c r="I70" s="6">
        <v>0.6</v>
      </c>
      <c r="J70" s="46">
        <v>55.55</v>
      </c>
      <c r="K70" s="46">
        <v>0.01</v>
      </c>
      <c r="L70" s="46">
        <v>124.15</v>
      </c>
      <c r="M70" s="46">
        <v>0.06</v>
      </c>
      <c r="N70" s="40">
        <v>8</v>
      </c>
      <c r="O70" s="40">
        <v>2</v>
      </c>
      <c r="P70" s="6">
        <v>7.9</v>
      </c>
      <c r="Q70" s="4">
        <v>3.2</v>
      </c>
      <c r="R70" s="4"/>
      <c r="S70" s="4">
        <f t="shared" si="6"/>
        <v>2.166666666666667</v>
      </c>
      <c r="T70" s="4">
        <v>2.2000000000000002</v>
      </c>
      <c r="U70" s="40" t="s">
        <v>10</v>
      </c>
      <c r="V70" s="40" t="s">
        <v>5</v>
      </c>
      <c r="W70" s="6" t="s">
        <v>32</v>
      </c>
      <c r="X70" s="40"/>
      <c r="Y70" s="6"/>
      <c r="Z70" s="15">
        <v>1</v>
      </c>
      <c r="AA70" s="24"/>
      <c r="AB70" s="5">
        <f t="shared" si="5"/>
        <v>1258925411794173.5</v>
      </c>
    </row>
    <row r="71" spans="1:28" x14ac:dyDescent="0.2">
      <c r="A71" s="3" t="s">
        <v>101</v>
      </c>
      <c r="B71" s="45">
        <f t="shared" si="7"/>
        <v>44866.031261574077</v>
      </c>
      <c r="C71" s="40">
        <v>2022</v>
      </c>
      <c r="D71" s="40">
        <v>11</v>
      </c>
      <c r="E71" s="40">
        <v>1</v>
      </c>
      <c r="F71" s="40">
        <v>0</v>
      </c>
      <c r="G71" s="40">
        <v>45</v>
      </c>
      <c r="H71" s="6">
        <v>1.6</v>
      </c>
      <c r="I71" s="6">
        <v>0.6</v>
      </c>
      <c r="J71" s="46">
        <v>43.38</v>
      </c>
      <c r="K71" s="46">
        <v>0.06</v>
      </c>
      <c r="L71" s="46">
        <v>135.53</v>
      </c>
      <c r="M71" s="46">
        <v>0.1</v>
      </c>
      <c r="N71" s="40">
        <v>360</v>
      </c>
      <c r="O71" s="40">
        <v>5</v>
      </c>
      <c r="P71" s="6"/>
      <c r="Q71" s="4">
        <v>5.3</v>
      </c>
      <c r="R71" s="4">
        <v>5.5</v>
      </c>
      <c r="S71" s="4">
        <f>1.77*Q71-5.2</f>
        <v>4.181</v>
      </c>
      <c r="T71" s="4">
        <v>4.2</v>
      </c>
      <c r="U71" s="40" t="s">
        <v>10</v>
      </c>
      <c r="V71" s="40" t="s">
        <v>8</v>
      </c>
      <c r="W71" s="6" t="s">
        <v>32</v>
      </c>
      <c r="X71" s="40"/>
      <c r="Y71" s="6"/>
      <c r="Z71" s="15">
        <v>5</v>
      </c>
      <c r="AA71" s="24"/>
      <c r="AB71" s="5">
        <f t="shared" si="5"/>
        <v>1.2589254117941732E+18</v>
      </c>
    </row>
    <row r="72" spans="1:28" x14ac:dyDescent="0.2">
      <c r="A72" s="3" t="s">
        <v>102</v>
      </c>
      <c r="B72" s="45">
        <f t="shared" si="7"/>
        <v>44872.357905092591</v>
      </c>
      <c r="C72" s="40">
        <v>2022</v>
      </c>
      <c r="D72" s="40">
        <v>11</v>
      </c>
      <c r="E72" s="40">
        <v>7</v>
      </c>
      <c r="F72" s="40">
        <v>8</v>
      </c>
      <c r="G72" s="40">
        <v>35</v>
      </c>
      <c r="H72" s="6">
        <v>23.2</v>
      </c>
      <c r="I72" s="6">
        <v>0.7</v>
      </c>
      <c r="J72" s="46">
        <v>55.71</v>
      </c>
      <c r="K72" s="46">
        <v>0.03</v>
      </c>
      <c r="L72" s="46">
        <v>123.23</v>
      </c>
      <c r="M72" s="46">
        <v>0.09</v>
      </c>
      <c r="N72" s="40">
        <v>8</v>
      </c>
      <c r="O72" s="40">
        <v>2</v>
      </c>
      <c r="P72" s="6">
        <v>6.1</v>
      </c>
      <c r="Q72" s="4">
        <v>2.9</v>
      </c>
      <c r="R72" s="4"/>
      <c r="S72" s="4">
        <f>(P72-4)/1.8</f>
        <v>1.1666666666666665</v>
      </c>
      <c r="T72" s="4">
        <v>1.2</v>
      </c>
      <c r="U72" s="40" t="s">
        <v>10</v>
      </c>
      <c r="V72" s="40" t="s">
        <v>5</v>
      </c>
      <c r="W72" s="6" t="s">
        <v>32</v>
      </c>
      <c r="X72" s="40"/>
      <c r="Y72" s="6"/>
      <c r="Z72" s="15">
        <v>1</v>
      </c>
      <c r="AA72" s="24"/>
      <c r="AB72" s="5">
        <f t="shared" si="5"/>
        <v>39810717055349.93</v>
      </c>
    </row>
    <row r="73" spans="1:28" x14ac:dyDescent="0.2">
      <c r="A73" s="3" t="s">
        <v>103</v>
      </c>
      <c r="B73" s="45">
        <f t="shared" si="7"/>
        <v>44875.233587962961</v>
      </c>
      <c r="C73" s="40">
        <v>2022</v>
      </c>
      <c r="D73" s="40">
        <v>11</v>
      </c>
      <c r="E73" s="40">
        <v>10</v>
      </c>
      <c r="F73" s="40">
        <v>5</v>
      </c>
      <c r="G73" s="40">
        <v>36</v>
      </c>
      <c r="H73" s="6">
        <v>22.1</v>
      </c>
      <c r="I73" s="6">
        <v>0.8</v>
      </c>
      <c r="J73" s="46">
        <v>55.88</v>
      </c>
      <c r="K73" s="46">
        <v>0.02</v>
      </c>
      <c r="L73" s="46">
        <v>124.67</v>
      </c>
      <c r="M73" s="46">
        <v>0.05</v>
      </c>
      <c r="N73" s="40">
        <v>11</v>
      </c>
      <c r="O73" s="40">
        <v>2</v>
      </c>
      <c r="P73" s="6">
        <v>7.7</v>
      </c>
      <c r="Q73" s="4">
        <v>3.1</v>
      </c>
      <c r="R73" s="4"/>
      <c r="S73" s="4">
        <f>(P73-4)/1.8</f>
        <v>2.0555555555555558</v>
      </c>
      <c r="T73" s="4">
        <v>2.1</v>
      </c>
      <c r="U73" s="40" t="s">
        <v>10</v>
      </c>
      <c r="V73" s="40" t="s">
        <v>5</v>
      </c>
      <c r="W73" s="6" t="s">
        <v>32</v>
      </c>
      <c r="X73" s="40"/>
      <c r="Y73" s="6"/>
      <c r="Z73" s="15">
        <v>1</v>
      </c>
      <c r="AA73" s="24"/>
      <c r="AB73" s="5">
        <f t="shared" si="5"/>
        <v>891250938133751.25</v>
      </c>
    </row>
    <row r="74" spans="1:28" x14ac:dyDescent="0.2">
      <c r="A74" s="3" t="s">
        <v>104</v>
      </c>
      <c r="B74" s="45">
        <f t="shared" si="7"/>
        <v>44881.144629629627</v>
      </c>
      <c r="C74" s="40">
        <v>2022</v>
      </c>
      <c r="D74" s="40">
        <v>11</v>
      </c>
      <c r="E74" s="40">
        <v>16</v>
      </c>
      <c r="F74" s="40">
        <v>3</v>
      </c>
      <c r="G74" s="40">
        <v>28</v>
      </c>
      <c r="H74" s="6">
        <v>16.899999999999999</v>
      </c>
      <c r="I74" s="6">
        <v>2.5</v>
      </c>
      <c r="J74" s="46">
        <v>43.91</v>
      </c>
      <c r="K74" s="46">
        <v>0.13</v>
      </c>
      <c r="L74" s="46">
        <v>130.19</v>
      </c>
      <c r="M74" s="46">
        <v>0.23</v>
      </c>
      <c r="N74" s="40">
        <v>573</v>
      </c>
      <c r="O74" s="40">
        <v>3</v>
      </c>
      <c r="P74" s="6"/>
      <c r="Q74" s="4">
        <v>5.4</v>
      </c>
      <c r="R74" s="4">
        <v>5.5</v>
      </c>
      <c r="S74" s="4">
        <f>1.85*Q74-4.9</f>
        <v>5.0900000000000016</v>
      </c>
      <c r="T74" s="4">
        <v>5.0999999999999996</v>
      </c>
      <c r="U74" s="40" t="s">
        <v>10</v>
      </c>
      <c r="V74" s="40" t="s">
        <v>9</v>
      </c>
      <c r="W74" s="6" t="s">
        <v>32</v>
      </c>
      <c r="X74" s="40"/>
      <c r="Y74" s="6"/>
      <c r="Z74" s="15">
        <v>6</v>
      </c>
      <c r="AA74" s="24"/>
      <c r="AB74" s="5">
        <f t="shared" si="5"/>
        <v>2.818382931264471E+19</v>
      </c>
    </row>
    <row r="75" spans="1:28" x14ac:dyDescent="0.2">
      <c r="A75" s="3" t="s">
        <v>105</v>
      </c>
      <c r="B75" s="45">
        <f t="shared" si="7"/>
        <v>44891.139224537037</v>
      </c>
      <c r="C75" s="40">
        <v>2022</v>
      </c>
      <c r="D75" s="40">
        <v>11</v>
      </c>
      <c r="E75" s="40">
        <v>26</v>
      </c>
      <c r="F75" s="40">
        <v>3</v>
      </c>
      <c r="G75" s="40">
        <v>20</v>
      </c>
      <c r="H75" s="6">
        <v>29.8</v>
      </c>
      <c r="I75" s="6">
        <v>1.3</v>
      </c>
      <c r="J75" s="46">
        <v>55.24</v>
      </c>
      <c r="K75" s="46">
        <v>0.03</v>
      </c>
      <c r="L75" s="46">
        <v>135.6</v>
      </c>
      <c r="M75" s="46">
        <v>0.09</v>
      </c>
      <c r="N75" s="40">
        <v>7</v>
      </c>
      <c r="O75" s="40">
        <v>2</v>
      </c>
      <c r="P75" s="6">
        <v>9</v>
      </c>
      <c r="Q75" s="4">
        <v>4.2</v>
      </c>
      <c r="R75" s="4"/>
      <c r="S75" s="4">
        <f t="shared" ref="S75:S90" si="8">(P75-4)/1.8</f>
        <v>2.7777777777777777</v>
      </c>
      <c r="T75" s="4">
        <v>2.8</v>
      </c>
      <c r="U75" s="40" t="s">
        <v>10</v>
      </c>
      <c r="V75" s="40" t="s">
        <v>5</v>
      </c>
      <c r="W75" s="6" t="s">
        <v>32</v>
      </c>
      <c r="X75" s="40"/>
      <c r="Y75" s="6"/>
      <c r="Z75" s="15">
        <v>1</v>
      </c>
      <c r="AA75" s="24"/>
      <c r="AB75" s="5">
        <f t="shared" si="5"/>
        <v>1E+16</v>
      </c>
    </row>
    <row r="76" spans="1:28" x14ac:dyDescent="0.2">
      <c r="A76" s="3" t="s">
        <v>106</v>
      </c>
      <c r="B76" s="45">
        <f t="shared" si="7"/>
        <v>44891.348356481481</v>
      </c>
      <c r="C76" s="40">
        <v>2022</v>
      </c>
      <c r="D76" s="40">
        <v>11</v>
      </c>
      <c r="E76" s="40">
        <v>26</v>
      </c>
      <c r="F76" s="40">
        <v>8</v>
      </c>
      <c r="G76" s="40">
        <v>21</v>
      </c>
      <c r="H76" s="6">
        <v>38.9</v>
      </c>
      <c r="I76" s="6">
        <v>0.1</v>
      </c>
      <c r="J76" s="46">
        <v>55.52</v>
      </c>
      <c r="K76" s="46">
        <v>0.03</v>
      </c>
      <c r="L76" s="46">
        <v>123.31</v>
      </c>
      <c r="M76" s="46">
        <v>0.09</v>
      </c>
      <c r="N76" s="40">
        <v>8</v>
      </c>
      <c r="O76" s="40">
        <v>2</v>
      </c>
      <c r="P76" s="6">
        <v>8.1999999999999993</v>
      </c>
      <c r="Q76" s="4">
        <v>3.3</v>
      </c>
      <c r="R76" s="4"/>
      <c r="S76" s="4">
        <f t="shared" si="8"/>
        <v>2.333333333333333</v>
      </c>
      <c r="T76" s="4">
        <v>2.2999999999999998</v>
      </c>
      <c r="U76" s="40" t="s">
        <v>10</v>
      </c>
      <c r="V76" s="40" t="s">
        <v>6</v>
      </c>
      <c r="W76" s="6" t="s">
        <v>32</v>
      </c>
      <c r="X76" s="40"/>
      <c r="Y76" s="6"/>
      <c r="Z76" s="15">
        <v>1</v>
      </c>
      <c r="AA76" s="24"/>
      <c r="AB76" s="5">
        <f t="shared" si="5"/>
        <v>1778279410038929</v>
      </c>
    </row>
    <row r="77" spans="1:28" x14ac:dyDescent="0.2">
      <c r="A77" s="3" t="s">
        <v>107</v>
      </c>
      <c r="B77" s="45">
        <f t="shared" si="7"/>
        <v>44892.149212962962</v>
      </c>
      <c r="C77" s="40">
        <v>2022</v>
      </c>
      <c r="D77" s="40">
        <v>11</v>
      </c>
      <c r="E77" s="40">
        <v>27</v>
      </c>
      <c r="F77" s="40">
        <v>3</v>
      </c>
      <c r="G77" s="40">
        <v>34</v>
      </c>
      <c r="H77" s="6">
        <v>52</v>
      </c>
      <c r="I77" s="6">
        <v>0.7</v>
      </c>
      <c r="J77" s="46">
        <v>55.68</v>
      </c>
      <c r="K77" s="46">
        <v>0.02</v>
      </c>
      <c r="L77" s="46">
        <v>123.99</v>
      </c>
      <c r="M77" s="46">
        <v>7.0000000000000007E-2</v>
      </c>
      <c r="N77" s="40">
        <v>8</v>
      </c>
      <c r="O77" s="40">
        <v>1</v>
      </c>
      <c r="P77" s="6">
        <v>6.5</v>
      </c>
      <c r="Q77" s="4">
        <v>2.6</v>
      </c>
      <c r="R77" s="4"/>
      <c r="S77" s="4">
        <f t="shared" si="8"/>
        <v>1.3888888888888888</v>
      </c>
      <c r="T77" s="4">
        <v>1.4</v>
      </c>
      <c r="U77" s="40" t="s">
        <v>10</v>
      </c>
      <c r="V77" s="40" t="s">
        <v>5</v>
      </c>
      <c r="W77" s="6" t="s">
        <v>32</v>
      </c>
      <c r="X77" s="41"/>
      <c r="Y77" s="3"/>
      <c r="Z77" s="15">
        <v>1</v>
      </c>
      <c r="AA77" s="24"/>
      <c r="AB77" s="5">
        <f t="shared" si="5"/>
        <v>79432823472428.328</v>
      </c>
    </row>
    <row r="78" spans="1:28" x14ac:dyDescent="0.2">
      <c r="A78" s="3" t="s">
        <v>108</v>
      </c>
      <c r="B78" s="45">
        <f t="shared" si="7"/>
        <v>44892.812384259261</v>
      </c>
      <c r="C78" s="40">
        <v>2022</v>
      </c>
      <c r="D78" s="40">
        <v>11</v>
      </c>
      <c r="E78" s="40">
        <v>27</v>
      </c>
      <c r="F78" s="40">
        <v>19</v>
      </c>
      <c r="G78" s="40">
        <v>29</v>
      </c>
      <c r="H78" s="6">
        <v>50.5</v>
      </c>
      <c r="I78" s="6">
        <v>0.6</v>
      </c>
      <c r="J78" s="46">
        <v>55.51</v>
      </c>
      <c r="K78" s="46">
        <v>0.02</v>
      </c>
      <c r="L78" s="46">
        <v>122.98</v>
      </c>
      <c r="M78" s="46">
        <v>0.05</v>
      </c>
      <c r="N78" s="40">
        <v>8</v>
      </c>
      <c r="O78" s="40">
        <v>1</v>
      </c>
      <c r="P78" s="6">
        <v>6.5</v>
      </c>
      <c r="Q78" s="4">
        <v>3</v>
      </c>
      <c r="R78" s="4"/>
      <c r="S78" s="4">
        <f t="shared" si="8"/>
        <v>1.3888888888888888</v>
      </c>
      <c r="T78" s="4">
        <v>1.4</v>
      </c>
      <c r="U78" s="40" t="s">
        <v>10</v>
      </c>
      <c r="V78" s="40" t="s">
        <v>5</v>
      </c>
      <c r="W78" s="6" t="s">
        <v>32</v>
      </c>
      <c r="X78" s="40"/>
      <c r="Y78" s="6"/>
      <c r="Z78" s="15">
        <v>1</v>
      </c>
      <c r="AA78" s="24"/>
      <c r="AB78" s="5">
        <f t="shared" si="5"/>
        <v>79432823472428.328</v>
      </c>
    </row>
    <row r="79" spans="1:28" x14ac:dyDescent="0.2">
      <c r="A79" s="3" t="s">
        <v>109</v>
      </c>
      <c r="B79" s="45">
        <f t="shared" si="7"/>
        <v>44892.832743055558</v>
      </c>
      <c r="C79" s="40">
        <v>2022</v>
      </c>
      <c r="D79" s="40">
        <v>11</v>
      </c>
      <c r="E79" s="40">
        <v>27</v>
      </c>
      <c r="F79" s="40">
        <v>19</v>
      </c>
      <c r="G79" s="40">
        <v>59</v>
      </c>
      <c r="H79" s="6">
        <v>9.9</v>
      </c>
      <c r="I79" s="6">
        <v>1.1000000000000001</v>
      </c>
      <c r="J79" s="46">
        <v>55.51</v>
      </c>
      <c r="K79" s="46">
        <v>0.04</v>
      </c>
      <c r="L79" s="46">
        <v>122.95</v>
      </c>
      <c r="M79" s="46">
        <v>0.12</v>
      </c>
      <c r="N79" s="40">
        <v>8</v>
      </c>
      <c r="O79" s="40">
        <v>2</v>
      </c>
      <c r="P79" s="6">
        <v>6.3</v>
      </c>
      <c r="Q79" s="4">
        <v>3</v>
      </c>
      <c r="R79" s="4"/>
      <c r="S79" s="4">
        <f t="shared" si="8"/>
        <v>1.2777777777777777</v>
      </c>
      <c r="T79" s="4">
        <v>1.3</v>
      </c>
      <c r="U79" s="40" t="s">
        <v>10</v>
      </c>
      <c r="V79" s="40" t="s">
        <v>5</v>
      </c>
      <c r="W79" s="6" t="s">
        <v>32</v>
      </c>
      <c r="X79" s="40"/>
      <c r="Y79" s="6"/>
      <c r="Z79" s="15">
        <v>1</v>
      </c>
      <c r="AA79" s="24"/>
      <c r="AB79" s="5">
        <f t="shared" si="5"/>
        <v>56234132519035.117</v>
      </c>
    </row>
    <row r="80" spans="1:28" x14ac:dyDescent="0.2">
      <c r="A80" s="3" t="s">
        <v>110</v>
      </c>
      <c r="B80" s="45">
        <f t="shared" si="7"/>
        <v>44893.058831018519</v>
      </c>
      <c r="C80" s="40">
        <v>2022</v>
      </c>
      <c r="D80" s="40">
        <v>11</v>
      </c>
      <c r="E80" s="40">
        <v>28</v>
      </c>
      <c r="F80" s="40">
        <v>1</v>
      </c>
      <c r="G80" s="40">
        <v>24</v>
      </c>
      <c r="H80" s="6">
        <v>43.9</v>
      </c>
      <c r="I80" s="6">
        <v>0.6</v>
      </c>
      <c r="J80" s="46">
        <v>55.46</v>
      </c>
      <c r="K80" s="46">
        <v>0.03</v>
      </c>
      <c r="L80" s="46">
        <v>122.92</v>
      </c>
      <c r="M80" s="46">
        <v>0.09</v>
      </c>
      <c r="N80" s="40">
        <v>7</v>
      </c>
      <c r="O80" s="40">
        <v>1</v>
      </c>
      <c r="P80" s="6">
        <v>7.4</v>
      </c>
      <c r="Q80" s="4">
        <v>3.3</v>
      </c>
      <c r="R80" s="4"/>
      <c r="S80" s="4">
        <f t="shared" si="8"/>
        <v>1.8888888888888891</v>
      </c>
      <c r="T80" s="4">
        <v>1.9</v>
      </c>
      <c r="U80" s="40" t="s">
        <v>10</v>
      </c>
      <c r="V80" s="40" t="s">
        <v>5</v>
      </c>
      <c r="W80" s="6" t="s">
        <v>32</v>
      </c>
      <c r="X80" s="40"/>
      <c r="Y80" s="6"/>
      <c r="Z80" s="15">
        <v>1</v>
      </c>
      <c r="AA80" s="24"/>
      <c r="AB80" s="5">
        <f t="shared" si="5"/>
        <v>446683592150964.06</v>
      </c>
    </row>
    <row r="81" spans="1:28" x14ac:dyDescent="0.2">
      <c r="A81" s="3" t="s">
        <v>111</v>
      </c>
      <c r="B81" s="45">
        <f t="shared" si="7"/>
        <v>44893.063078703701</v>
      </c>
      <c r="C81" s="40">
        <v>2022</v>
      </c>
      <c r="D81" s="40">
        <v>11</v>
      </c>
      <c r="E81" s="40">
        <v>28</v>
      </c>
      <c r="F81" s="40">
        <v>1</v>
      </c>
      <c r="G81" s="40">
        <v>30</v>
      </c>
      <c r="H81" s="6">
        <v>50.1</v>
      </c>
      <c r="I81" s="6">
        <v>1.1000000000000001</v>
      </c>
      <c r="J81" s="46">
        <v>55.46</v>
      </c>
      <c r="K81" s="46">
        <v>0.02</v>
      </c>
      <c r="L81" s="46">
        <v>122.96</v>
      </c>
      <c r="M81" s="46">
        <v>0.09</v>
      </c>
      <c r="N81" s="40">
        <v>10</v>
      </c>
      <c r="O81" s="40">
        <v>2</v>
      </c>
      <c r="P81" s="6">
        <v>7</v>
      </c>
      <c r="Q81" s="4">
        <v>3.2</v>
      </c>
      <c r="R81" s="4"/>
      <c r="S81" s="4">
        <f t="shared" si="8"/>
        <v>1.6666666666666665</v>
      </c>
      <c r="T81" s="4">
        <v>1.7</v>
      </c>
      <c r="U81" s="40" t="s">
        <v>10</v>
      </c>
      <c r="V81" s="40" t="s">
        <v>5</v>
      </c>
      <c r="W81" s="6" t="s">
        <v>32</v>
      </c>
      <c r="X81" s="40"/>
      <c r="Y81" s="6"/>
      <c r="Z81" s="15">
        <v>1</v>
      </c>
      <c r="AA81" s="24"/>
      <c r="AB81" s="5">
        <f t="shared" si="5"/>
        <v>223872113856835.09</v>
      </c>
    </row>
    <row r="82" spans="1:28" x14ac:dyDescent="0.2">
      <c r="A82" s="3" t="s">
        <v>112</v>
      </c>
      <c r="B82" s="45">
        <f t="shared" si="7"/>
        <v>44893.201782407406</v>
      </c>
      <c r="C82" s="40">
        <v>2022</v>
      </c>
      <c r="D82" s="40">
        <v>11</v>
      </c>
      <c r="E82" s="40">
        <v>28</v>
      </c>
      <c r="F82" s="40">
        <v>4</v>
      </c>
      <c r="G82" s="40">
        <v>50</v>
      </c>
      <c r="H82" s="6">
        <v>34.6</v>
      </c>
      <c r="I82" s="6">
        <v>0.6</v>
      </c>
      <c r="J82" s="46">
        <v>55.49</v>
      </c>
      <c r="K82" s="46">
        <v>0.02</v>
      </c>
      <c r="L82" s="46">
        <v>122.97</v>
      </c>
      <c r="M82" s="46">
        <v>0.1</v>
      </c>
      <c r="N82" s="40">
        <v>10</v>
      </c>
      <c r="O82" s="40">
        <v>2</v>
      </c>
      <c r="P82" s="6">
        <v>6.9</v>
      </c>
      <c r="Q82" s="4">
        <v>3.1</v>
      </c>
      <c r="R82" s="4"/>
      <c r="S82" s="4">
        <f t="shared" si="8"/>
        <v>1.6111111111111112</v>
      </c>
      <c r="T82" s="4">
        <v>1.6</v>
      </c>
      <c r="U82" s="40" t="s">
        <v>10</v>
      </c>
      <c r="V82" s="40" t="s">
        <v>5</v>
      </c>
      <c r="W82" s="6" t="s">
        <v>32</v>
      </c>
      <c r="X82" s="40"/>
      <c r="Y82" s="6"/>
      <c r="Z82" s="15">
        <v>1</v>
      </c>
      <c r="AA82" s="24"/>
      <c r="AB82" s="5">
        <f t="shared" si="5"/>
        <v>158489319246112.38</v>
      </c>
    </row>
    <row r="83" spans="1:28" x14ac:dyDescent="0.2">
      <c r="A83" s="3" t="s">
        <v>113</v>
      </c>
      <c r="B83" s="45">
        <f t="shared" si="7"/>
        <v>44893.20815972222</v>
      </c>
      <c r="C83" s="40">
        <v>2022</v>
      </c>
      <c r="D83" s="40">
        <v>11</v>
      </c>
      <c r="E83" s="40">
        <v>28</v>
      </c>
      <c r="F83" s="40">
        <v>4</v>
      </c>
      <c r="G83" s="40">
        <v>59</v>
      </c>
      <c r="H83" s="6">
        <v>45.7</v>
      </c>
      <c r="I83" s="6">
        <v>1</v>
      </c>
      <c r="J83" s="46">
        <v>55.48</v>
      </c>
      <c r="K83" s="46">
        <v>0.04</v>
      </c>
      <c r="L83" s="46">
        <v>123.01</v>
      </c>
      <c r="M83" s="46">
        <v>0.09</v>
      </c>
      <c r="N83" s="40">
        <v>9</v>
      </c>
      <c r="O83" s="40">
        <v>2</v>
      </c>
      <c r="P83" s="6">
        <v>7.7</v>
      </c>
      <c r="Q83" s="4">
        <v>3.4</v>
      </c>
      <c r="R83" s="4"/>
      <c r="S83" s="4">
        <f t="shared" si="8"/>
        <v>2.0555555555555558</v>
      </c>
      <c r="T83" s="4">
        <v>2.1</v>
      </c>
      <c r="U83" s="40" t="s">
        <v>10</v>
      </c>
      <c r="V83" s="40" t="s">
        <v>5</v>
      </c>
      <c r="W83" s="6" t="s">
        <v>32</v>
      </c>
      <c r="X83" s="40"/>
      <c r="Y83" s="6"/>
      <c r="Z83" s="15">
        <v>1</v>
      </c>
      <c r="AA83" s="24"/>
      <c r="AB83" s="5">
        <f t="shared" si="5"/>
        <v>891250938133751.25</v>
      </c>
    </row>
    <row r="84" spans="1:28" x14ac:dyDescent="0.2">
      <c r="A84" s="3" t="s">
        <v>114</v>
      </c>
      <c r="B84" s="45">
        <f t="shared" si="7"/>
        <v>44893.737523148149</v>
      </c>
      <c r="C84" s="40">
        <v>2022</v>
      </c>
      <c r="D84" s="40">
        <v>11</v>
      </c>
      <c r="E84" s="40">
        <v>28</v>
      </c>
      <c r="F84" s="40">
        <v>17</v>
      </c>
      <c r="G84" s="40">
        <v>42</v>
      </c>
      <c r="H84" s="6">
        <v>2</v>
      </c>
      <c r="I84" s="6">
        <v>0.7</v>
      </c>
      <c r="J84" s="46">
        <v>55.51</v>
      </c>
      <c r="K84" s="46">
        <v>0.02</v>
      </c>
      <c r="L84" s="46">
        <v>123.02</v>
      </c>
      <c r="M84" s="46">
        <v>0.06</v>
      </c>
      <c r="N84" s="40">
        <v>9</v>
      </c>
      <c r="O84" s="40">
        <v>2</v>
      </c>
      <c r="P84" s="6">
        <v>6.8</v>
      </c>
      <c r="Q84" s="4">
        <v>3</v>
      </c>
      <c r="R84" s="4"/>
      <c r="S84" s="4">
        <f t="shared" si="8"/>
        <v>1.5555555555555554</v>
      </c>
      <c r="T84" s="4">
        <v>1.6</v>
      </c>
      <c r="U84" s="40" t="s">
        <v>10</v>
      </c>
      <c r="V84" s="40" t="s">
        <v>5</v>
      </c>
      <c r="W84" s="6" t="s">
        <v>32</v>
      </c>
      <c r="X84" s="40"/>
      <c r="Y84" s="6"/>
      <c r="Z84" s="15">
        <v>1</v>
      </c>
      <c r="AA84" s="24"/>
      <c r="AB84" s="5">
        <f t="shared" si="5"/>
        <v>158489319246112.38</v>
      </c>
    </row>
    <row r="85" spans="1:28" x14ac:dyDescent="0.2">
      <c r="A85" s="3" t="s">
        <v>115</v>
      </c>
      <c r="B85" s="45">
        <f t="shared" si="7"/>
        <v>44909.331782407404</v>
      </c>
      <c r="C85" s="40">
        <v>2022</v>
      </c>
      <c r="D85" s="40">
        <v>12</v>
      </c>
      <c r="E85" s="40">
        <v>14</v>
      </c>
      <c r="F85" s="40">
        <v>7</v>
      </c>
      <c r="G85" s="40">
        <v>57</v>
      </c>
      <c r="H85" s="6">
        <v>46.5</v>
      </c>
      <c r="I85" s="6">
        <v>0.3</v>
      </c>
      <c r="J85" s="46">
        <v>52.35</v>
      </c>
      <c r="K85" s="46">
        <v>0.02</v>
      </c>
      <c r="L85" s="46">
        <v>130.65</v>
      </c>
      <c r="M85" s="46">
        <v>0.05</v>
      </c>
      <c r="N85" s="40">
        <v>9</v>
      </c>
      <c r="O85" s="40">
        <v>1</v>
      </c>
      <c r="P85" s="6">
        <v>9.1</v>
      </c>
      <c r="Q85" s="4">
        <v>4.0999999999999996</v>
      </c>
      <c r="R85" s="4"/>
      <c r="S85" s="4">
        <f t="shared" si="8"/>
        <v>2.833333333333333</v>
      </c>
      <c r="T85" s="4">
        <v>2.8</v>
      </c>
      <c r="U85" s="40" t="s">
        <v>10</v>
      </c>
      <c r="V85" s="40" t="s">
        <v>33</v>
      </c>
      <c r="W85" s="6" t="s">
        <v>32</v>
      </c>
      <c r="X85" s="41"/>
      <c r="Y85" s="3"/>
      <c r="Z85" s="15">
        <v>3</v>
      </c>
      <c r="AA85" s="24"/>
      <c r="AB85" s="5">
        <f t="shared" si="5"/>
        <v>1E+16</v>
      </c>
    </row>
    <row r="86" spans="1:28" x14ac:dyDescent="0.2">
      <c r="A86" s="3" t="s">
        <v>116</v>
      </c>
      <c r="B86" s="45">
        <f t="shared" si="7"/>
        <v>44910.33699074074</v>
      </c>
      <c r="C86" s="40">
        <v>2022</v>
      </c>
      <c r="D86" s="40">
        <v>12</v>
      </c>
      <c r="E86" s="40">
        <v>15</v>
      </c>
      <c r="F86" s="40">
        <v>8</v>
      </c>
      <c r="G86" s="40">
        <v>5</v>
      </c>
      <c r="H86" s="6">
        <v>16.2</v>
      </c>
      <c r="I86" s="6">
        <v>1.2</v>
      </c>
      <c r="J86" s="46">
        <v>55.26</v>
      </c>
      <c r="K86" s="46">
        <v>0.01</v>
      </c>
      <c r="L86" s="46">
        <v>135.18</v>
      </c>
      <c r="M86" s="46">
        <v>0.04</v>
      </c>
      <c r="N86" s="40">
        <v>10</v>
      </c>
      <c r="O86" s="40">
        <v>2</v>
      </c>
      <c r="P86" s="6">
        <v>7.6</v>
      </c>
      <c r="Q86" s="4">
        <v>3.2</v>
      </c>
      <c r="R86" s="4"/>
      <c r="S86" s="4">
        <f t="shared" si="8"/>
        <v>1.9999999999999998</v>
      </c>
      <c r="T86" s="4">
        <v>2</v>
      </c>
      <c r="U86" s="40" t="s">
        <v>10</v>
      </c>
      <c r="V86" s="40" t="s">
        <v>5</v>
      </c>
      <c r="W86" s="6" t="s">
        <v>32</v>
      </c>
      <c r="X86" s="40"/>
      <c r="Y86" s="6"/>
      <c r="Z86" s="15">
        <v>1</v>
      </c>
      <c r="AA86" s="24"/>
      <c r="AB86" s="5">
        <f t="shared" si="5"/>
        <v>630957344480198.25</v>
      </c>
    </row>
    <row r="87" spans="1:28" x14ac:dyDescent="0.2">
      <c r="A87" s="3" t="s">
        <v>117</v>
      </c>
      <c r="B87" s="45">
        <f t="shared" si="7"/>
        <v>44910.418495370373</v>
      </c>
      <c r="C87" s="40">
        <v>2022</v>
      </c>
      <c r="D87" s="40">
        <v>12</v>
      </c>
      <c r="E87" s="40">
        <v>15</v>
      </c>
      <c r="F87" s="40">
        <v>10</v>
      </c>
      <c r="G87" s="40">
        <v>2</v>
      </c>
      <c r="H87" s="6">
        <v>38.1</v>
      </c>
      <c r="I87" s="6">
        <v>0.2</v>
      </c>
      <c r="J87" s="46">
        <v>51.42</v>
      </c>
      <c r="K87" s="46">
        <v>0.03</v>
      </c>
      <c r="L87" s="46">
        <v>133.78</v>
      </c>
      <c r="M87" s="46">
        <v>7.0000000000000007E-2</v>
      </c>
      <c r="N87" s="40">
        <v>11</v>
      </c>
      <c r="O87" s="40">
        <v>2</v>
      </c>
      <c r="P87" s="6">
        <v>8.9</v>
      </c>
      <c r="Q87" s="4">
        <v>4.0999999999999996</v>
      </c>
      <c r="R87" s="4"/>
      <c r="S87" s="4">
        <f t="shared" si="8"/>
        <v>2.7222222222222223</v>
      </c>
      <c r="T87" s="4">
        <v>2.7</v>
      </c>
      <c r="U87" s="40" t="s">
        <v>10</v>
      </c>
      <c r="V87" s="40" t="s">
        <v>7</v>
      </c>
      <c r="W87" s="6" t="s">
        <v>32</v>
      </c>
      <c r="X87" s="40"/>
      <c r="Y87" s="6"/>
      <c r="Z87" s="15">
        <v>4</v>
      </c>
      <c r="AA87" s="24"/>
      <c r="AB87" s="5">
        <f t="shared" si="5"/>
        <v>7079457843841414</v>
      </c>
    </row>
    <row r="88" spans="1:28" x14ac:dyDescent="0.2">
      <c r="A88" s="3" t="s">
        <v>118</v>
      </c>
      <c r="B88" s="45">
        <f t="shared" si="7"/>
        <v>44911.47552083333</v>
      </c>
      <c r="C88" s="40">
        <v>2022</v>
      </c>
      <c r="D88" s="40">
        <v>12</v>
      </c>
      <c r="E88" s="40">
        <v>16</v>
      </c>
      <c r="F88" s="40">
        <v>11</v>
      </c>
      <c r="G88" s="40">
        <v>24</v>
      </c>
      <c r="H88" s="6">
        <v>45.1</v>
      </c>
      <c r="I88" s="6">
        <v>0.7</v>
      </c>
      <c r="J88" s="46">
        <v>55.33</v>
      </c>
      <c r="K88" s="46">
        <v>0.01</v>
      </c>
      <c r="L88" s="46">
        <v>135.75</v>
      </c>
      <c r="M88" s="46">
        <v>0.05</v>
      </c>
      <c r="N88" s="40">
        <v>10</v>
      </c>
      <c r="O88" s="40">
        <v>2</v>
      </c>
      <c r="P88" s="6">
        <v>7.4</v>
      </c>
      <c r="Q88" s="4">
        <v>2.8</v>
      </c>
      <c r="R88" s="4"/>
      <c r="S88" s="4">
        <f t="shared" si="8"/>
        <v>1.8888888888888891</v>
      </c>
      <c r="T88" s="4">
        <v>1.9</v>
      </c>
      <c r="U88" s="40" t="s">
        <v>10</v>
      </c>
      <c r="V88" s="40" t="s">
        <v>5</v>
      </c>
      <c r="W88" s="6" t="s">
        <v>32</v>
      </c>
      <c r="X88" s="40"/>
      <c r="Y88" s="6"/>
      <c r="Z88" s="15">
        <v>1</v>
      </c>
      <c r="AA88" s="24"/>
      <c r="AB88" s="5">
        <f t="shared" si="5"/>
        <v>446683592150964.06</v>
      </c>
    </row>
    <row r="89" spans="1:28" x14ac:dyDescent="0.2">
      <c r="A89" s="3" t="s">
        <v>119</v>
      </c>
      <c r="B89" s="45">
        <f t="shared" si="7"/>
        <v>44915.227951388886</v>
      </c>
      <c r="C89" s="40">
        <v>2022</v>
      </c>
      <c r="D89" s="40">
        <v>12</v>
      </c>
      <c r="E89" s="40">
        <v>20</v>
      </c>
      <c r="F89" s="40">
        <v>5</v>
      </c>
      <c r="G89" s="40">
        <v>28</v>
      </c>
      <c r="H89" s="6">
        <v>15.2</v>
      </c>
      <c r="I89" s="6">
        <v>1.1000000000000001</v>
      </c>
      <c r="J89" s="46">
        <v>55.33</v>
      </c>
      <c r="K89" s="46">
        <v>0.01</v>
      </c>
      <c r="L89" s="46">
        <v>122.86</v>
      </c>
      <c r="M89" s="46">
        <v>0.03</v>
      </c>
      <c r="N89" s="40">
        <v>6</v>
      </c>
      <c r="O89" s="40">
        <v>1</v>
      </c>
      <c r="P89" s="6">
        <v>5.6</v>
      </c>
      <c r="Q89" s="4">
        <v>2.1</v>
      </c>
      <c r="R89" s="4"/>
      <c r="S89" s="4">
        <f t="shared" si="8"/>
        <v>0.88888888888888862</v>
      </c>
      <c r="T89" s="4">
        <v>0.9</v>
      </c>
      <c r="U89" s="40" t="s">
        <v>10</v>
      </c>
      <c r="V89" s="40" t="s">
        <v>6</v>
      </c>
      <c r="W89" s="6" t="s">
        <v>32</v>
      </c>
      <c r="X89" s="40"/>
      <c r="Y89" s="6"/>
      <c r="Z89" s="15">
        <v>2</v>
      </c>
      <c r="AA89" s="24"/>
      <c r="AB89" s="5">
        <f t="shared" si="5"/>
        <v>14125375446227.576</v>
      </c>
    </row>
    <row r="90" spans="1:28" x14ac:dyDescent="0.2">
      <c r="A90" s="3" t="s">
        <v>123</v>
      </c>
      <c r="B90" s="45">
        <f t="shared" si="7"/>
        <v>44921.545081018521</v>
      </c>
      <c r="C90" s="40">
        <v>2022</v>
      </c>
      <c r="D90" s="40">
        <v>12</v>
      </c>
      <c r="E90" s="40">
        <v>26</v>
      </c>
      <c r="F90" s="40">
        <v>13</v>
      </c>
      <c r="G90" s="40">
        <v>4</v>
      </c>
      <c r="H90" s="6">
        <v>55.2</v>
      </c>
      <c r="I90" s="6">
        <v>0.3</v>
      </c>
      <c r="J90" s="46">
        <v>53.63</v>
      </c>
      <c r="K90" s="46">
        <v>0.02</v>
      </c>
      <c r="L90" s="46">
        <v>127.19</v>
      </c>
      <c r="M90" s="46">
        <v>7.0000000000000007E-2</v>
      </c>
      <c r="N90" s="40">
        <v>9</v>
      </c>
      <c r="O90" s="40">
        <v>2</v>
      </c>
      <c r="P90" s="6">
        <v>7.3</v>
      </c>
      <c r="Q90" s="4">
        <v>3.6</v>
      </c>
      <c r="R90" s="4"/>
      <c r="S90" s="4">
        <f t="shared" si="8"/>
        <v>1.8333333333333333</v>
      </c>
      <c r="T90" s="4">
        <v>1.8</v>
      </c>
      <c r="U90" s="40" t="s">
        <v>10</v>
      </c>
      <c r="V90" s="40" t="s">
        <v>6</v>
      </c>
      <c r="W90" s="6" t="s">
        <v>32</v>
      </c>
      <c r="X90" s="40"/>
      <c r="Y90" s="6"/>
      <c r="Z90" s="15">
        <v>2</v>
      </c>
      <c r="AA90" s="24"/>
      <c r="AB90" s="5">
        <f t="shared" si="5"/>
        <v>316227766016839.06</v>
      </c>
    </row>
    <row r="91" spans="1:28" x14ac:dyDescent="0.2">
      <c r="A91" s="2"/>
      <c r="B91" s="28"/>
      <c r="C91" s="28"/>
      <c r="D91" s="19"/>
      <c r="E91" s="29"/>
      <c r="F91" s="30"/>
      <c r="G91" s="30"/>
      <c r="H91" s="42"/>
      <c r="I91" s="42"/>
      <c r="L91" s="24"/>
      <c r="M91" s="31"/>
      <c r="N91" s="32"/>
      <c r="O91" s="32"/>
      <c r="W91" s="25"/>
      <c r="X91" s="25"/>
      <c r="Y91" s="36"/>
      <c r="Z91" s="33"/>
      <c r="AA91" s="32"/>
      <c r="AB91" s="24">
        <f>SUM(AB5:AB90)</f>
        <v>4.4546621756244124E+19</v>
      </c>
    </row>
  </sheetData>
  <autoFilter ref="A4:AY90">
    <sortState ref="A4:AB88">
      <sortCondition ref="A3:A88"/>
    </sortState>
  </autoFilter>
  <sortState ref="A4:AB88">
    <sortCondition ref="R4:R88"/>
  </sortState>
  <phoneticPr fontId="2" type="noConversion"/>
  <conditionalFormatting sqref="B5:B90">
    <cfRule type="cellIs" dxfId="1" priority="1" stopIfTrue="1" operator="lessThan">
      <formula>#REF!+0.00015</formula>
    </cfRule>
    <cfRule type="cellIs" dxfId="0" priority="2" stopIfTrue="1" operator="greaterThan">
      <formula>#REF!-0.00015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Приамурье и Приморье землетр.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Пойгина С.Г.</cp:lastModifiedBy>
  <cp:lastPrinted>2017-02-19T23:26:15Z</cp:lastPrinted>
  <dcterms:created xsi:type="dcterms:W3CDTF">2007-01-19T12:08:33Z</dcterms:created>
  <dcterms:modified xsi:type="dcterms:W3CDTF">2024-03-26T11:14:19Z</dcterms:modified>
</cp:coreProperties>
</file>